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موظفين المقترحين للشركات" sheetId="1" r:id="rId3"/>
    <sheet state="visible" name="شركات تم مراسلاتها" sheetId="2" r:id="rId4"/>
  </sheets>
  <definedNames/>
  <calcPr/>
</workbook>
</file>

<file path=xl/sharedStrings.xml><?xml version="1.0" encoding="utf-8"?>
<sst xmlns="http://schemas.openxmlformats.org/spreadsheetml/2006/main" count="3900" uniqueCount="1569">
  <si>
    <t xml:space="preserve"> موظفين تم اقتراحهم  للتوظيف بمشروع إي-دوام ( 667 موظف )</t>
  </si>
  <si>
    <t>#</t>
  </si>
  <si>
    <t xml:space="preserve">كود الموظف </t>
  </si>
  <si>
    <t>اسم الموظف</t>
  </si>
  <si>
    <t>الاعلان الوظيفي المتقدم له</t>
  </si>
  <si>
    <t>بريد الموظف</t>
  </si>
  <si>
    <t xml:space="preserve">تاريخ الارسال </t>
  </si>
  <si>
    <t>تم التوظيف أم لا</t>
  </si>
  <si>
    <t>رد الموظف</t>
  </si>
  <si>
    <t>الشركة</t>
  </si>
  <si>
    <t xml:space="preserve">ملاحظات </t>
  </si>
  <si>
    <t>تركي صالح</t>
  </si>
  <si>
    <t>شؤن ادارية/ استقبال</t>
  </si>
  <si>
    <t>خطاب  توظيف شركة بترا</t>
  </si>
  <si>
    <t>تم التحويل لشركة البواني</t>
  </si>
  <si>
    <t xml:space="preserve">صيتة حمود </t>
  </si>
  <si>
    <t xml:space="preserve">ياسر جابر </t>
  </si>
  <si>
    <t xml:space="preserve">عبدالكريم خليل </t>
  </si>
  <si>
    <t xml:space="preserve">عاطف شرف </t>
  </si>
  <si>
    <t xml:space="preserve">نورة سالم </t>
  </si>
  <si>
    <t xml:space="preserve">مؤيد حسين  </t>
  </si>
  <si>
    <t xml:space="preserve">انس علي </t>
  </si>
  <si>
    <t>سكرتارية</t>
  </si>
  <si>
    <t xml:space="preserve">فيصل زبن </t>
  </si>
  <si>
    <t xml:space="preserve">بدر عوض </t>
  </si>
  <si>
    <t xml:space="preserve">نهال عوظه </t>
  </si>
  <si>
    <t>مدخل بيانات</t>
  </si>
  <si>
    <t>تبين من الرد على النموذج الوظيفي انها غير معاقة</t>
  </si>
  <si>
    <t xml:space="preserve">سعد عبد الرحمن </t>
  </si>
  <si>
    <t xml:space="preserve">مها مبارك </t>
  </si>
  <si>
    <t xml:space="preserve">عبدالعزيز محمد </t>
  </si>
  <si>
    <t>موارد بشرية</t>
  </si>
  <si>
    <t xml:space="preserve">علاء عمر </t>
  </si>
  <si>
    <t>نورة أحمد</t>
  </si>
  <si>
    <t xml:space="preserve">مناحي عبدالله </t>
  </si>
  <si>
    <t>موظف إداري</t>
  </si>
  <si>
    <t>شركة بارسونز العربية السعودية المحدودة</t>
  </si>
  <si>
    <t>تم التحويل لشركة البواني لتاخير رد الشركة</t>
  </si>
  <si>
    <t xml:space="preserve">ميرزا كاظم </t>
  </si>
  <si>
    <t xml:space="preserve">تركي مهدي </t>
  </si>
  <si>
    <t xml:space="preserve">إدريس عبدالله </t>
  </si>
  <si>
    <t xml:space="preserve">عبدالله عادل </t>
  </si>
  <si>
    <t xml:space="preserve">صالح محمد </t>
  </si>
  <si>
    <t>شركة جودكم للمقاولات والتجارة المحدودة</t>
  </si>
  <si>
    <t xml:space="preserve">أمل حمد </t>
  </si>
  <si>
    <t>تم التحويل لعيادات ميدي كير</t>
  </si>
  <si>
    <t xml:space="preserve">باسم عبدالخالق </t>
  </si>
  <si>
    <t xml:space="preserve">اشواق فهد </t>
  </si>
  <si>
    <t xml:space="preserve">مطره سفر </t>
  </si>
  <si>
    <t>تم التحويل لشركة يونيشارم</t>
  </si>
  <si>
    <t xml:space="preserve">سامي فهد </t>
  </si>
  <si>
    <t>مجموعة الفؤادية للمقاولات العامة</t>
  </si>
  <si>
    <t xml:space="preserve">منيره ناصر </t>
  </si>
  <si>
    <t xml:space="preserve">خالد مفضي </t>
  </si>
  <si>
    <t xml:space="preserve">سالم محمد </t>
  </si>
  <si>
    <t xml:space="preserve">عيسى وهب </t>
  </si>
  <si>
    <t xml:space="preserve">علي كمندار </t>
  </si>
  <si>
    <t xml:space="preserve">saad mohmad </t>
  </si>
  <si>
    <t>كاتب ادخال بيانات "ذكور"</t>
  </si>
  <si>
    <t>تم الاختيار من قبل الشركة</t>
  </si>
  <si>
    <t>أفاد بأنه على رأس عمل</t>
  </si>
  <si>
    <t>المدارس العربية الأهلية للبنين والبنات</t>
  </si>
  <si>
    <t xml:space="preserve">سلطان جاسر </t>
  </si>
  <si>
    <t xml:space="preserve">سعود معتق </t>
  </si>
  <si>
    <t xml:space="preserve">مشاري سعد </t>
  </si>
  <si>
    <t xml:space="preserve">monther Abdulrahman </t>
  </si>
  <si>
    <t xml:space="preserve">سلمى باني </t>
  </si>
  <si>
    <t>كاتب ادخال بيانات "اناث"</t>
  </si>
  <si>
    <t xml:space="preserve">اميرة صالح </t>
  </si>
  <si>
    <t xml:space="preserve">حنين سعد </t>
  </si>
  <si>
    <t xml:space="preserve">نوره جبرين </t>
  </si>
  <si>
    <t xml:space="preserve">لطيفه عبدالعزيز </t>
  </si>
  <si>
    <t xml:space="preserve">علي صالح </t>
  </si>
  <si>
    <t>شؤون موظفين</t>
  </si>
  <si>
    <t>شركة عبدالعزيز الصغير للاستثمار التجاري</t>
  </si>
  <si>
    <t xml:space="preserve">عبدالرحمن شليويح </t>
  </si>
  <si>
    <t xml:space="preserve">امجد حسن </t>
  </si>
  <si>
    <t xml:space="preserve">شهد دخيل الله </t>
  </si>
  <si>
    <t xml:space="preserve">طارق ابراهيم </t>
  </si>
  <si>
    <t xml:space="preserve">حمد حسين </t>
  </si>
  <si>
    <t>إداري</t>
  </si>
  <si>
    <t>شركة كودو للتغذية والإعاشة</t>
  </si>
  <si>
    <t xml:space="preserve">نوره عبيد </t>
  </si>
  <si>
    <t>تم التحويل لشركة يونيشارم/ ثم تم التحويل لعيادات ميدي كير</t>
  </si>
  <si>
    <t xml:space="preserve">محمد حسين </t>
  </si>
  <si>
    <t xml:space="preserve">احمد شتاف </t>
  </si>
  <si>
    <t xml:space="preserve">تركي صنت </t>
  </si>
  <si>
    <t xml:space="preserve"> turki9551@gmail.com</t>
  </si>
  <si>
    <t xml:space="preserve">عبدالمجيد عبدالله </t>
  </si>
  <si>
    <t>خدمة عملاء</t>
  </si>
  <si>
    <t>شركة اليسر للتقسيط</t>
  </si>
  <si>
    <t xml:space="preserve">مطر عواض </t>
  </si>
  <si>
    <t>تم التحويل لشركة سيمنس بدل فاطمة  523</t>
  </si>
  <si>
    <t xml:space="preserve">ابرار صلاح </t>
  </si>
  <si>
    <t xml:space="preserve">ناصر عيد </t>
  </si>
  <si>
    <t>تم اخذ بيانات التعليم من السى فى المرفق بالموقع</t>
  </si>
  <si>
    <t xml:space="preserve">منار فهد </t>
  </si>
  <si>
    <t>تم اخذ بيانات التعليم والمهارات من السى فى المرفق بالموقع/ تم التحويل لشركة يونيشارم</t>
  </si>
  <si>
    <t xml:space="preserve">محمد علي </t>
  </si>
  <si>
    <t>استقبال</t>
  </si>
  <si>
    <t>مجمع عيادات شركة سامى الصبحى الطبية</t>
  </si>
  <si>
    <t>تم التحويل لشركة البواني لتاخير رد الشركة/ ثم التحويل لفندق كورت ماريوت الرياض</t>
  </si>
  <si>
    <t xml:space="preserve">عبد الكريم نويفع </t>
  </si>
  <si>
    <t xml:space="preserve">رحاب صالح </t>
  </si>
  <si>
    <t xml:space="preserve">روان احمد </t>
  </si>
  <si>
    <t xml:space="preserve">هياء فيصل </t>
  </si>
  <si>
    <t>Metab Hassan</t>
  </si>
  <si>
    <t xml:space="preserve">عبدالله مزعل </t>
  </si>
  <si>
    <t xml:space="preserve">خالد عبدالله </t>
  </si>
  <si>
    <t xml:space="preserve">فاديه مبارك </t>
  </si>
  <si>
    <t xml:space="preserve">أمال عثمان </t>
  </si>
  <si>
    <t>تم اخذ بيانات التعليم والمهارات  والخبرات السابقة من السى فى المرفق بالموقع</t>
  </si>
  <si>
    <t>زياد الزايد</t>
  </si>
  <si>
    <t>سكرتير</t>
  </si>
  <si>
    <t>شركة ماتيك الدولية للمقاولات</t>
  </si>
  <si>
    <t>صالحه علي</t>
  </si>
  <si>
    <t>شيخة ناصر</t>
  </si>
  <si>
    <t xml:space="preserve">احمد اسمايل </t>
  </si>
  <si>
    <t xml:space="preserve">خالد سعود  </t>
  </si>
  <si>
    <t xml:space="preserve"> عبداللة ظافر </t>
  </si>
  <si>
    <t>موظف استقبال</t>
  </si>
  <si>
    <t>شركة إبداع لإنتاج الوسائل الإعلانية</t>
  </si>
  <si>
    <t>الموظف كاتب غير معاق وهو الهدف المهني معاق تم تحويله لغير نشط</t>
  </si>
  <si>
    <t xml:space="preserve"> نايف مريع </t>
  </si>
  <si>
    <t xml:space="preserve">التحويل للعجو </t>
  </si>
  <si>
    <t xml:space="preserve">محمد مبارك </t>
  </si>
  <si>
    <t xml:space="preserve">بندر سعد </t>
  </si>
  <si>
    <t xml:space="preserve"> امنه الحميدي </t>
  </si>
  <si>
    <t>سعود فلاج</t>
  </si>
  <si>
    <t>غير محدد</t>
  </si>
  <si>
    <t>شركة سيمنس المحدودة "وفق بريد مرسل من contact us من أ/نسرين"</t>
  </si>
  <si>
    <t xml:space="preserve">حسين محمد </t>
  </si>
  <si>
    <t>شركة سيمنس المحدودة</t>
  </si>
  <si>
    <t xml:space="preserve">دغش منير </t>
  </si>
  <si>
    <t>غير متواجد في الرياض حاليا
تم التحويل لفندق ماريوت الرياض</t>
  </si>
  <si>
    <t xml:space="preserve">سعيد علي </t>
  </si>
  <si>
    <t>تم التواصل وتحديد موعد للمقابلة الشخصية ولم يحضر وتم التحويل لفندق ماريوت الرياض</t>
  </si>
  <si>
    <t xml:space="preserve">شريفه دهيم  </t>
  </si>
  <si>
    <t>تم الاتصال عدة مرات ولا يوجد رد</t>
  </si>
  <si>
    <t xml:space="preserve">خوله سعود </t>
  </si>
  <si>
    <t xml:space="preserve">إكرام حسين </t>
  </si>
  <si>
    <t>انتقلت إلى الطائف</t>
  </si>
  <si>
    <t xml:space="preserve">شموخ عثمان  </t>
  </si>
  <si>
    <t xml:space="preserve">هبة عبدالرحمن </t>
  </si>
  <si>
    <t>تبين من اتصال الشركة انها غير معاقة</t>
  </si>
  <si>
    <t xml:space="preserve">ساره عبدالهادي </t>
  </si>
  <si>
    <t xml:space="preserve">سالم عواد </t>
  </si>
  <si>
    <t>29/10/20141</t>
  </si>
  <si>
    <t>المقترح الثاني من الموظفين</t>
  </si>
  <si>
    <t xml:space="preserve">جمال سلمي </t>
  </si>
  <si>
    <t>يوسف شامان</t>
  </si>
  <si>
    <t xml:space="preserve">ابرار أنس </t>
  </si>
  <si>
    <t>تبين انها غير مهاقة من الرد على النموذج</t>
  </si>
  <si>
    <t xml:space="preserve">بشاير مسفر </t>
  </si>
  <si>
    <t>jawaher saad</t>
  </si>
  <si>
    <t xml:space="preserve">نوال ندا </t>
  </si>
  <si>
    <t>شركة سيمنس المحدودة/ تم التحويل لشركة يونيشارم</t>
  </si>
  <si>
    <t xml:space="preserve">ايمان عبدالرحمن </t>
  </si>
  <si>
    <t>مطر عواض</t>
  </si>
  <si>
    <t>فدوى فهد</t>
  </si>
  <si>
    <t xml:space="preserve">مصطفى طاهر </t>
  </si>
  <si>
    <t xml:space="preserve">شركة البواني </t>
  </si>
  <si>
    <t xml:space="preserve">مقترح أول من الموظفين عن عمل عن بعد بدون بيانات اتصال </t>
  </si>
  <si>
    <t xml:space="preserve">عبدالمجيد ناصر </t>
  </si>
  <si>
    <t xml:space="preserve">عوض محمد </t>
  </si>
  <si>
    <t>عبدالرحمن شليويح</t>
  </si>
  <si>
    <t xml:space="preserve">محمد حسن </t>
  </si>
  <si>
    <t>مقترح ثاني من الموظفين / معاق/ رجال/ نشط/ 50 موظف</t>
  </si>
  <si>
    <t xml:space="preserve">حاتم سالم </t>
  </si>
  <si>
    <t>kodaah1@hotmail.com</t>
  </si>
  <si>
    <t xml:space="preserve">خالد محمد </t>
  </si>
  <si>
    <t>علي ابراهيم ال ابراهيم</t>
  </si>
  <si>
    <t xml:space="preserve"> ali.alibrahim@outlook.com</t>
  </si>
  <si>
    <t>حسن حبيب العبدالسلام</t>
  </si>
  <si>
    <t>محمد ال مصلح</t>
  </si>
  <si>
    <t>com-25@hotmail.com</t>
  </si>
  <si>
    <t>طارق شراحيلي</t>
  </si>
  <si>
    <t>admn20091@hotmail.com</t>
  </si>
  <si>
    <t xml:space="preserve">علي الشومري </t>
  </si>
  <si>
    <t>alishomary@yahoo.com</t>
  </si>
  <si>
    <t>زكريا الهاجري</t>
  </si>
  <si>
    <t>حسين القديحي</t>
  </si>
  <si>
    <t>Hussain-net@hotmail.com</t>
  </si>
  <si>
    <t>زيد الرويلي</t>
  </si>
  <si>
    <t>special454@mail.net.sa</t>
  </si>
  <si>
    <t>محمد المقرن</t>
  </si>
  <si>
    <t>moh1069829578@gmail.com</t>
  </si>
  <si>
    <t>مصطفى  عبدالله</t>
  </si>
  <si>
    <t>تركي زهراني</t>
  </si>
  <si>
    <t>مانع  القحطاني</t>
  </si>
  <si>
    <t>عبدالمنعم  الجهني</t>
  </si>
  <si>
    <t xml:space="preserve">ابراهيم محمد البليهي </t>
  </si>
  <si>
    <t>المقترح الثاني- بيانات تواصل
 لان الموظف المختار على راس عمل اخر</t>
  </si>
  <si>
    <t>عبدالرحمن عبدالكريم الزهراني</t>
  </si>
  <si>
    <t>a.a.m1411a42@gmail.com</t>
  </si>
  <si>
    <t>تم اخذ بيانات من السىرة الذاتية  المرفقة بالموقع</t>
  </si>
  <si>
    <t xml:space="preserve">موسى بواح هتاني </t>
  </si>
  <si>
    <t>محمد عدنان الحداد</t>
  </si>
  <si>
    <t>تم اخذ بيانات التعليم والمهارات  والخبرات من السىرة الذاتية  المرفقة بريد cv@edawam</t>
  </si>
  <si>
    <t>منار الدوسري</t>
  </si>
  <si>
    <t>موظفات للعمل في المبيعات والتسويق</t>
  </si>
  <si>
    <t>شركة يونيتشارم الخليج للصناعات الصحية المحدودة</t>
  </si>
  <si>
    <t>نوال العنزي</t>
  </si>
  <si>
    <t>تم التحويل لمجموعة العجو</t>
  </si>
  <si>
    <t>سعاد الزهراني</t>
  </si>
  <si>
    <t>جواهر المطيري</t>
  </si>
  <si>
    <t xml:space="preserve">فاطمة هزازي </t>
  </si>
  <si>
    <t>تم التحويل لمجموعة العجو/ تبين انها معاقة من التفاعل مع النموذج الوظيفي</t>
  </si>
  <si>
    <t>بشري القحطاني</t>
  </si>
  <si>
    <t>مشاعل العتيبي</t>
  </si>
  <si>
    <t>نوره العتيبي</t>
  </si>
  <si>
    <t>صالحة الصيعري</t>
  </si>
  <si>
    <t>هياء بن حسين</t>
  </si>
  <si>
    <t>امل الهدباني</t>
  </si>
  <si>
    <t>رحاب المجبل</t>
  </si>
  <si>
    <t>روان الغامدي</t>
  </si>
  <si>
    <t>cup0coffee@hotmail.com</t>
  </si>
  <si>
    <t>أحلام الهدباني</t>
  </si>
  <si>
    <t>أشواق الشهري</t>
  </si>
  <si>
    <t>عهود الخليوي</t>
  </si>
  <si>
    <t>مطره العواشز</t>
  </si>
  <si>
    <t>ساره الحربي</t>
  </si>
  <si>
    <t>جمانه الجهيمي</t>
  </si>
  <si>
    <t>عبد العزيز عبد المحسن الفوزان</t>
  </si>
  <si>
    <t xml:space="preserve">المقترح الثالث/ تم اخذه لشركة العجو </t>
  </si>
  <si>
    <t>محمد محسن السهلي</t>
  </si>
  <si>
    <t>m.n.m1221@hotmail.com</t>
  </si>
  <si>
    <t>المقترح الثالث</t>
  </si>
  <si>
    <t xml:space="preserve"> نايف محمد الحازمي</t>
  </si>
  <si>
    <t>naifnasir78@gmail.com</t>
  </si>
  <si>
    <t>حمد عبد القادر السليمان</t>
  </si>
  <si>
    <t>hamad05665485@gmail.com</t>
  </si>
  <si>
    <t>إبراهيم عبدالكريم الناجم</t>
  </si>
  <si>
    <t>himo449@hotmail.com</t>
  </si>
  <si>
    <t>المقترح الثالث/ تبين انه غير معاق من مراسلة الواتس اب</t>
  </si>
  <si>
    <t>فهد نايف الحربي</t>
  </si>
  <si>
    <t>علاقات عامة</t>
  </si>
  <si>
    <t>sfn1430@hotmail.com</t>
  </si>
  <si>
    <t>4/12/014</t>
  </si>
  <si>
    <t>مقترح مؤسسة كافل</t>
  </si>
  <si>
    <t>لم يتم توظيف أحد من المرسلين لعدم مناسبتهم للوظيفة وفق كلام المنسق أ/ هدير</t>
  </si>
  <si>
    <t>عبدالعزيز مسفر الغامدي</t>
  </si>
  <si>
    <t>abdulazizzz215@gmail.com</t>
  </si>
  <si>
    <t xml:space="preserve"> سليمان ابراهيم البلي</t>
  </si>
  <si>
    <t>sisb0110@gmail.com</t>
  </si>
  <si>
    <t>علي سعد المنتشري</t>
  </si>
  <si>
    <t>asm-451@hotmail.com</t>
  </si>
  <si>
    <t>سعود فلاج الشمري</t>
  </si>
  <si>
    <t>atc.saud@gmail.com</t>
  </si>
  <si>
    <t>انس علي بايحيى</t>
  </si>
  <si>
    <t>alfaten-00@windowslive.com</t>
  </si>
  <si>
    <t>جاسر بجاد الحربي</t>
  </si>
  <si>
    <t>abo-jasir-ksa@hotmail.com</t>
  </si>
  <si>
    <t xml:space="preserve">مشاعل نايف </t>
  </si>
  <si>
    <t>مساعد اداري</t>
  </si>
  <si>
    <t>شركة مجموعة العجو للتجارة وفق بريد مرسل لأستاذة نسرين من حركية</t>
  </si>
  <si>
    <t>استبعدت من المقترح لشروط جديدة\ لانها من الطائف</t>
  </si>
  <si>
    <t>محمد سعيد</t>
  </si>
  <si>
    <t>رنا المزيد</t>
  </si>
  <si>
    <t>rana_987@hotmail.com</t>
  </si>
  <si>
    <t>استبعدت من المقترح لشروط جديدة/ لانها تحتاج الى رفيق</t>
  </si>
  <si>
    <t xml:space="preserve">ندى مبارك </t>
  </si>
  <si>
    <t>noonh4000@hotmail.com</t>
  </si>
  <si>
    <t>استبعدت من المقترح لشروط جديدة \ تبين انها غير معاقة</t>
  </si>
  <si>
    <t xml:space="preserve"> طاهر صالح</t>
  </si>
  <si>
    <t>altaher-s@hotmail.com</t>
  </si>
  <si>
    <t>سالم مسلط</t>
  </si>
  <si>
    <t>slom0368@gmail.com</t>
  </si>
  <si>
    <t xml:space="preserve">سلطان عبدالله </t>
  </si>
  <si>
    <t>sultan4455610@gmail.com</t>
  </si>
  <si>
    <t>تبين انه غير معاق بعد الارسال بالرد على الوتس اب</t>
  </si>
  <si>
    <t xml:space="preserve"> نايف حمدان</t>
  </si>
  <si>
    <t xml:space="preserve"> f_s_d_88@hotmail.com</t>
  </si>
  <si>
    <t>استبعدت من المقترح لشروط جديدة</t>
  </si>
  <si>
    <t>تم استبدال الموظف بدلا من كود 559 ل metab لانه غير معاق</t>
  </si>
  <si>
    <t>محمد مبارك</t>
  </si>
  <si>
    <t>عبدالرحمن عبدالكريم</t>
  </si>
  <si>
    <t>موظف مدخل بيانات</t>
  </si>
  <si>
    <t>استبعدت من المقترح لشروط جديدة/ تبين انها غير معاق من التفاعل مع النموذج الوظيفي</t>
  </si>
  <si>
    <t>زهره المقرن</t>
  </si>
  <si>
    <t>ZHOOORA.66@HOTMAIL.COM</t>
  </si>
  <si>
    <t>استبعدت من المقترح لشروط جديدة\ لانها من الاحساء</t>
  </si>
  <si>
    <t>رامي عائض</t>
  </si>
  <si>
    <t>ramisaudi340@gamil.com</t>
  </si>
  <si>
    <t>صويلح صالح</t>
  </si>
  <si>
    <t>al.saleh2010@gmail.com</t>
  </si>
  <si>
    <t>يريد وظيفة دوام جزئي/ وعمل عن بعد</t>
  </si>
  <si>
    <t>محمد عدنان</t>
  </si>
  <si>
    <t>mahammad1214@hotmail.com</t>
  </si>
  <si>
    <t>استبعدت من المقترح لشروط جديدة \ لانه يعمل</t>
  </si>
  <si>
    <t>أشواق عبدالله</t>
  </si>
  <si>
    <t>ashwaq12664@gmail.com</t>
  </si>
  <si>
    <t xml:space="preserve">امنه العنزي </t>
  </si>
  <si>
    <t>a.m.h-2010@hotmail.com</t>
  </si>
  <si>
    <t>استبعدت من المقترح لشروط جديدة- لانها من بريدة</t>
  </si>
  <si>
    <t>نورة الجميعة</t>
  </si>
  <si>
    <t>nrnora1234@gmail.com</t>
  </si>
  <si>
    <t>استبعدت من المقترح لشروط جديدة \ لانها من الدمام</t>
  </si>
  <si>
    <t>مؤيد حسين</t>
  </si>
  <si>
    <t>Make-dollar@hotmail.com</t>
  </si>
  <si>
    <t>sososo2001395@gmail.com</t>
  </si>
  <si>
    <t>استبعدت من المقترح لشروط جديدة\ لانها من مدينة الطائف</t>
  </si>
  <si>
    <t xml:space="preserve">نايف مريع </t>
  </si>
  <si>
    <t>naiyfnnxxnn964@gmail.com</t>
  </si>
  <si>
    <t>بتلاء غنام</t>
  </si>
  <si>
    <t>mohmmd_gh@hotmail.com</t>
  </si>
  <si>
    <t>mnor.f@hotmail.com</t>
  </si>
  <si>
    <t>استبعدت من المقترح لشروط جديدة/ لانها من مدينة الخرج</t>
  </si>
  <si>
    <t>كول سنتر</t>
  </si>
  <si>
    <t>waeeeenk@hotmail.com</t>
  </si>
  <si>
    <t>عيادات ميدي كير/ مرسل على بريد المنسق أ/ نسرين</t>
  </si>
  <si>
    <t>الشركة طلبت إرسال بيانات جديدة لموظفات كول سنتر حيث أن البيانات الأولى نصف الموظفات خارج الرياض والنصف الأخر اعتذر 
 المقترح الأول</t>
  </si>
  <si>
    <t>وجدان معيض الشمراني</t>
  </si>
  <si>
    <t>wejdan1994@hotmail.com</t>
  </si>
  <si>
    <t>googoo_667@hotmail.com</t>
  </si>
  <si>
    <t>منال بشير الرشيدي</t>
  </si>
  <si>
    <t>tgb1110@hotmail.com</t>
  </si>
  <si>
    <t>دحنه محمد العرياني</t>
  </si>
  <si>
    <t>kausar1230@gmail.com</t>
  </si>
  <si>
    <t>موضي شجاع العتيبي</t>
  </si>
  <si>
    <t>Ebtesamalotaiby@gmail.com</t>
  </si>
  <si>
    <t>نوال فلاح الداموك</t>
  </si>
  <si>
    <t>fhd_2011@hotmail.com</t>
  </si>
  <si>
    <t xml:space="preserve">تريد وظيفة للعمل عن بعد </t>
  </si>
  <si>
    <t>عيادات ميدي كير/ المقترح الثاني المرسل  للتواصل من خلال الواتس اب</t>
  </si>
  <si>
    <t>هديل ناصر البيشي</t>
  </si>
  <si>
    <t>h.h.h.707@hotmail.com</t>
  </si>
  <si>
    <t xml:space="preserve">أكدت ان وظيفة كول سنتر مناسبة وتريد التقديم بها </t>
  </si>
  <si>
    <t>امجاد احمد السهلي</t>
  </si>
  <si>
    <t>jod2663@gmail.com</t>
  </si>
  <si>
    <t xml:space="preserve">لا تناسبها الوظيفة لانها بمكة المكرمة </t>
  </si>
  <si>
    <t>ميساء عبدالرحمن المسلم</t>
  </si>
  <si>
    <t>w7shteany2009@hotmail.com</t>
  </si>
  <si>
    <t xml:space="preserve"> خالد مفضي العنزي</t>
  </si>
  <si>
    <t>مدخل بيانات  و مراقب كاميرات</t>
  </si>
  <si>
    <t xml:space="preserve"> فندق كورت يارد ماريوت الرياض  على بريد الCONTACT US</t>
  </si>
  <si>
    <t xml:space="preserve">تم التعديل واضافته لزيادة العدد المرسل </t>
  </si>
  <si>
    <t>m.net.ksa@gmail.com</t>
  </si>
  <si>
    <t>saeed50056@hotmail.com</t>
  </si>
  <si>
    <t>710</t>
  </si>
  <si>
    <t>صالح هليل العنزي</t>
  </si>
  <si>
    <t>saleh.hilayel@gmail.com</t>
  </si>
  <si>
    <t>موسى بواح هتاني</t>
  </si>
  <si>
    <t>كاتب استقبال</t>
  </si>
  <si>
    <t>medo.1111@hotmail.com</t>
  </si>
  <si>
    <t>لم يرد</t>
  </si>
  <si>
    <t>مؤسسة خالد الدرع للتجارة http://www.kalderea.com/ مرسلة طلب التوظيف للمعاقين على بريد contact us التواصل مع الموظفين من  خلال الواتس اب</t>
  </si>
  <si>
    <t>ياسر محمد آل مسعود</t>
  </si>
  <si>
    <t>yasser_almasuod@hotmail.com</t>
  </si>
  <si>
    <t>غير مناسب لعدم وجود سيارة للتنقل وطالب الفترة المسائية</t>
  </si>
  <si>
    <t>مؤسسة خالد الدرع للتجارة/ مرسلة طلب التوظيف للمعاقين على بريد contact us التواصل مع الموظفين من  خلال الواتس اب</t>
  </si>
  <si>
    <t>علي صالح القحطاني</t>
  </si>
  <si>
    <t>abutim10@gmail.com</t>
  </si>
  <si>
    <t>تم الموافقة</t>
  </si>
  <si>
    <t>سهيل احمد الضميري</t>
  </si>
  <si>
    <t>ssaa188@hotmail.com</t>
  </si>
  <si>
    <t>فالح عويد الاشجعي</t>
  </si>
  <si>
    <t>awed421@gmail.com</t>
  </si>
  <si>
    <t>فايز علي الكريري</t>
  </si>
  <si>
    <t>loolahbond007@hotmail.com</t>
  </si>
  <si>
    <t>سراح عبدالله البارقي</t>
  </si>
  <si>
    <t>bango1983@gmail.com</t>
  </si>
  <si>
    <t>star33.h@hotmail.com</t>
  </si>
  <si>
    <t>هي تسكن بالخرج وتريد العمل هناك</t>
  </si>
  <si>
    <t>عيادات ميدي كير/ المقترح الثالث لاستكمال العدد المطلوب/  مرسل للتواصل من خلال الواتس اب</t>
  </si>
  <si>
    <t>obbb360@gmail.com</t>
  </si>
  <si>
    <t>تريد العمل عن بعد أو العمل في ابها</t>
  </si>
  <si>
    <t>sss-2314@hotmail.com</t>
  </si>
  <si>
    <t>تسكن بجده وتريد العمل هناك</t>
  </si>
  <si>
    <t>اسمهان سالم الحربي</t>
  </si>
  <si>
    <t>akws_sh59h@hotmail.com</t>
  </si>
  <si>
    <t>لم يتم الرد</t>
  </si>
  <si>
    <t>mohammad@tzholidays.com</t>
  </si>
  <si>
    <t>Mno-5111@hotmail.com</t>
  </si>
  <si>
    <t xml:space="preserve">هي تقول أن هي غير مسجلة بالبوابة </t>
  </si>
  <si>
    <t>dl3-ksa9876@hotmail.com</t>
  </si>
  <si>
    <t>تريد العمل عن بعد</t>
  </si>
  <si>
    <t>لا يوجد</t>
  </si>
  <si>
    <t>علي سعيد الشمراني</t>
  </si>
  <si>
    <t>ssf33sbs@gmail.com</t>
  </si>
  <si>
    <t>لم يشاهد الإعلان حتى الان</t>
  </si>
  <si>
    <t>شركة مرسلة طلب التوظيف للمعاقين على بريد contact us التواصل مع الموظفين من  خلال الواتس اب</t>
  </si>
  <si>
    <t>غير مسجل بالبوابة ومرسل سيرة ذاتية مناسبة على بريد الCV</t>
  </si>
  <si>
    <t>بسام بريت العنزي</t>
  </si>
  <si>
    <t>aass056@hotmail.com</t>
  </si>
  <si>
    <t>عبد الكريم نويفع المطيري</t>
  </si>
  <si>
    <t>ممثل خدمة عملاء بنكية</t>
  </si>
  <si>
    <t>alking1962@hotmail.com</t>
  </si>
  <si>
    <t>قائمة لمراسلة موظفين عبر الواتس اب-  مرسل طلب من شركة SNS على بريد  contact us</t>
  </si>
  <si>
    <t>تم التواصل مع القائمة المرسلة من طرفكم ولم يتم تعيين احد منهم لعدم مناسبتهم او عدم موافقتهم على الوظائف لدينا .</t>
  </si>
  <si>
    <t>تركي مهدي ال مهدي الدوسري</t>
  </si>
  <si>
    <t>tr.t1416@hotmail.com</t>
  </si>
  <si>
    <t>غير متوفر لديه واتس اب</t>
  </si>
  <si>
    <t>عبدالرحمن شليويح المقاطي</t>
  </si>
  <si>
    <t>abo-da7m2013@hotmail.com</t>
  </si>
  <si>
    <t>حاتم سالم الجهني</t>
  </si>
  <si>
    <t xml:space="preserve">هو جامعي أدارة أعمال لا يقبل بهذه الوظائف/ سيتم وقف التعامل مع هذا الموظف عبرلا الواتس اب لتجاوزه وفهم الموقف خطأ </t>
  </si>
  <si>
    <t>محمد علي ال مصلح</t>
  </si>
  <si>
    <t>من سكان الدمام ويرغب في العمل بالدمام</t>
  </si>
  <si>
    <t>بدر عوض العتيبي</t>
  </si>
  <si>
    <t>zero_2003_110@hotmail.com</t>
  </si>
  <si>
    <t>يريد العمل عن بعد وتم ارساله للشركة على امل موافقتها</t>
  </si>
  <si>
    <t>فيصل زبن العتيبي</t>
  </si>
  <si>
    <t>vip.2007@msn.com</t>
  </si>
  <si>
    <t>عبدالكريم خليل الخيبري</t>
  </si>
  <si>
    <t>kroom_00@hotmail.com</t>
  </si>
  <si>
    <t>سعد عبد الرحمن القرني</t>
  </si>
  <si>
    <t>saad_mm_66@hotmail.com</t>
  </si>
  <si>
    <t>saad mohmad ABDULLAH</t>
  </si>
  <si>
    <t>saadsaad492@yahoo.com</t>
  </si>
  <si>
    <t>ميرزا كاظم المطرود</t>
  </si>
  <si>
    <t>abokadem126@gmail.com</t>
  </si>
  <si>
    <t>مناحي عبدالله بن لبده</t>
  </si>
  <si>
    <t>munahii@hotmail.com</t>
  </si>
  <si>
    <t>يريد العمل عن بعد /وتم ارساله للشركة على امل موافقتها</t>
  </si>
  <si>
    <t>طارق احمد شراحيلي</t>
  </si>
  <si>
    <t>تم الموافقة وارسل للشركة</t>
  </si>
  <si>
    <t>زكريا معتوق الهاجري</t>
  </si>
  <si>
    <t>zmatuq@gmail.com</t>
  </si>
  <si>
    <t>علاء عمر البخاري</t>
  </si>
  <si>
    <t>aa911_55@hotmail.com</t>
  </si>
  <si>
    <t xml:space="preserve">غير مناسب لشهادته الجامعية </t>
  </si>
  <si>
    <t>حسين علي القديحي</t>
  </si>
  <si>
    <t>عوض محمد القبيضي</t>
  </si>
  <si>
    <t>abosabr8@gmail.com</t>
  </si>
  <si>
    <t>إدريس عبدالله الدريس</t>
  </si>
  <si>
    <t>epr.onaizah@gmail.com</t>
  </si>
  <si>
    <t>احمد اسمايل سيد احمد</t>
  </si>
  <si>
    <t>h200h3344@gmail.com</t>
  </si>
  <si>
    <t>hhs-601@hotmail.com</t>
  </si>
  <si>
    <t>يعمل الأن براتب أعلى</t>
  </si>
  <si>
    <t>عبدالمنعم مرضي الجهني</t>
  </si>
  <si>
    <t>www.abdalmneem@gmail.com</t>
  </si>
  <si>
    <t>محمد حسن العماري</t>
  </si>
  <si>
    <t>ondokon@gmail.com</t>
  </si>
  <si>
    <t>مصطفى طاهر ال سعيد</t>
  </si>
  <si>
    <t>mustafasaeed77@gmail.com</t>
  </si>
  <si>
    <t>يريد العمل بالشرقية</t>
  </si>
  <si>
    <t>تركي محمد زهراني</t>
  </si>
  <si>
    <t>toorky.A.25@Gmail.com</t>
  </si>
  <si>
    <t>احمد شتاف الشهري</t>
  </si>
  <si>
    <t>ahmed282201@gmail.com</t>
  </si>
  <si>
    <t>خالد محمد الخثعمي</t>
  </si>
  <si>
    <t>kaled6083@hotmail.com</t>
  </si>
  <si>
    <t>المكان المرغوب بالعمل الشرقية</t>
  </si>
  <si>
    <t>سعد محمد العتيبي</t>
  </si>
  <si>
    <t>s.2060@hotmail.com</t>
  </si>
  <si>
    <t>زيد حامد الرويلي</t>
  </si>
  <si>
    <t xml:space="preserve">يريد العمل عن بعد </t>
  </si>
  <si>
    <t>تم الارسال</t>
  </si>
  <si>
    <t xml:space="preserve">مرسل بدون اعلان الواتس للشركة </t>
  </si>
  <si>
    <t>سلوى ابراهيم شاجري</t>
  </si>
  <si>
    <t>Soooly878@hotmail.com</t>
  </si>
  <si>
    <t>لم ترى الاعلان بعد</t>
  </si>
  <si>
    <t>عيادات ميدي كير/ المقترح الرابع لاستكمال العدد المطلوب/  مرسل للتواصل من خلال الواتس اب</t>
  </si>
  <si>
    <t>أبرار فيصل الأنصاري</t>
  </si>
  <si>
    <t>broosh_101@hotmail.com</t>
  </si>
  <si>
    <t>تريد العمل بمكة</t>
  </si>
  <si>
    <t>هديه راشد الرشيدي</t>
  </si>
  <si>
    <t>wfapll5@gmail.com</t>
  </si>
  <si>
    <t>شركة الاستثمار كابيتال / مرسلة طلب توظيف من حركية على بريد CONTACT US</t>
  </si>
  <si>
    <t>تم الاطلاع على قائمة الموظفين المرشحين وجميعهم غير مناسبين وذلك بسبب مكان التواجد حيث ان مقر الشركة في مدينة الرياض وكما ان نوع الاعاقة غير بسيطة.</t>
  </si>
  <si>
    <t>A99972@gmail.com</t>
  </si>
  <si>
    <t>hjuribi@gmail.com</t>
  </si>
  <si>
    <t>sarah ibraheem</t>
  </si>
  <si>
    <t>first-empress@hotmail.com</t>
  </si>
  <si>
    <t>Shomokh.aba@hotmail.com</t>
  </si>
  <si>
    <t xml:space="preserve"> فاطمة عبدالله</t>
  </si>
  <si>
    <t xml:space="preserve"> Fat00mmah@hotmail.com</t>
  </si>
  <si>
    <t>ذكريات ابراهيم العميري</t>
  </si>
  <si>
    <t>bent-alsultan.123@windowslive.com</t>
  </si>
  <si>
    <t>سليمه مبيريك براك</t>
  </si>
  <si>
    <t>عيادات ميدي كير/ المقترح الخامس لاستكمال العدد المطلوب/  مرسل للتواصل من خلال الواتس اب</t>
  </si>
  <si>
    <t>وجدان علي المرشد</t>
  </si>
  <si>
    <t>wejdan_alsahli@gmail.com</t>
  </si>
  <si>
    <t>753</t>
  </si>
  <si>
    <t xml:space="preserve"> امل شريف العنزي</t>
  </si>
  <si>
    <t>هنوف سعود</t>
  </si>
  <si>
    <t>alhnoof_j@hotmail.com</t>
  </si>
  <si>
    <t>لا يوجد واتس اب لديها</t>
  </si>
  <si>
    <t>شركة مجموعة العجو للتجارة مقترح اضافي بديل / التواصل عبر الواتس اب/وفق بريد مرسل لأستاذة نسرين من حركية</t>
  </si>
  <si>
    <t>إيمان عوض</t>
  </si>
  <si>
    <t>Shmokh013@gmail.com</t>
  </si>
  <si>
    <t>لا يوجد واتس اب لديها/ تبين انها غير معاق من الواتساب بعد ذلك</t>
  </si>
  <si>
    <t>محمد سعيد القحطاني</t>
  </si>
  <si>
    <t>muf505@hotmail.com</t>
  </si>
  <si>
    <t>لا يوجد واتس اب \ تم الارسال</t>
  </si>
  <si>
    <t>عبدالله عادل المرزوق</t>
  </si>
  <si>
    <t>abdullahalmarzoug@gmail.com</t>
  </si>
  <si>
    <t>مناسبة  له</t>
  </si>
  <si>
    <t>ندى مبارك</t>
  </si>
  <si>
    <t>تبين انه لا يوجد اعاقة</t>
  </si>
  <si>
    <t>بتلاء غنام الدوسري</t>
  </si>
  <si>
    <t> رامي عائض الرشيدي</t>
  </si>
  <si>
    <t>باسم عبدالخالق الغامدي</t>
  </si>
  <si>
    <t> At7ada_666@hotmail.com</t>
  </si>
  <si>
    <t>لم يتم الرد على  الواتس</t>
  </si>
  <si>
    <t>750</t>
  </si>
  <si>
    <t>ffmm1405@hotmail.com</t>
  </si>
  <si>
    <t>man3al3a6@gmail.com</t>
  </si>
  <si>
    <t xml:space="preserve">تم ارساله </t>
  </si>
  <si>
    <t xml:space="preserve">لا يوجد واتس اب </t>
  </si>
  <si>
    <t>naif20011@hotmail.com</t>
  </si>
  <si>
    <t>تبين انه يعمل الان</t>
  </si>
  <si>
    <t>سلطان عبدالله الدوسري</t>
  </si>
  <si>
    <t>تبين انه لا يوجد اعاقة/ تم الرد بعد الارسال</t>
  </si>
  <si>
    <t>zizoo23@outlook.sa</t>
  </si>
  <si>
    <t>pmq4@hotmail.com</t>
  </si>
  <si>
    <t>noal12568@gmail.com</t>
  </si>
  <si>
    <t>موظفة مدخل بيانات</t>
  </si>
  <si>
    <t>nnnrrr_6666@yahoo.com</t>
  </si>
  <si>
    <t>كاتب  استقبال</t>
  </si>
  <si>
    <t>تبين انه غير معاق من مراسلة الواتس اب</t>
  </si>
  <si>
    <t>أحمد عبدالله الصالح</t>
  </si>
  <si>
    <t>smsom1396@gmail.com</t>
  </si>
  <si>
    <t>مناسبة له وموافق على الوظيفة</t>
  </si>
  <si>
    <t>فيصل علي السفياني</t>
  </si>
  <si>
    <t>faa1411@outlook.sa</t>
  </si>
  <si>
    <t>للاسف مؤهله متوسط - غير مطابق وفق مراسلة الواتس اب/ اقترح توفير وظائف منن شركة بجدة</t>
  </si>
  <si>
    <t>شاكر محمد الشهري</t>
  </si>
  <si>
    <t>shakir.94@hotmail.com</t>
  </si>
  <si>
    <t>لم يتم الرد على الواتس اب</t>
  </si>
  <si>
    <t>سليم مصلح الجهني</t>
  </si>
  <si>
    <t>يريد وظيفة ينبع</t>
  </si>
  <si>
    <t>722</t>
  </si>
  <si>
    <t>عبدالله شعلام الشمراني</t>
  </si>
  <si>
    <t>abdullah.alshamrani@fosroc.com</t>
  </si>
  <si>
    <t>قال انه بجدة</t>
  </si>
  <si>
    <t>خالد مداوي القحطاني</t>
  </si>
  <si>
    <t>تبين انه غير معاق</t>
  </si>
  <si>
    <t>محمد أحمد إبراهيم عسيري</t>
  </si>
  <si>
    <t>m_mm4488@hotmail.com</t>
  </si>
  <si>
    <t xml:space="preserve">نايف محمد الحازمي </t>
  </si>
  <si>
    <t>مؤسسة خالد الدرع للتجارة http://www.kalderea.com/ مرسلة طلب التوظيف للمعاقين على بريد contact us التواصل مع الموظفين من  خلال الواتس اب/ مقترح واتس اب ثاني</t>
  </si>
  <si>
    <t>احمد عبدالله المحمدي</t>
  </si>
  <si>
    <t>AHMED-ABDULAH@11OUTLOOK.SA</t>
  </si>
  <si>
    <t> إبراهيم إدريس إبراهيم</t>
  </si>
  <si>
    <t>al-hawsawi06@hotmail.com</t>
  </si>
  <si>
    <t>حمد رشيد الرشيدي</t>
  </si>
  <si>
    <t>Alglady@hotmail.com</t>
  </si>
  <si>
    <t>نواف منور الصعيدي</t>
  </si>
  <si>
    <t>nwooofy@hotmail.com</t>
  </si>
  <si>
    <t>766</t>
  </si>
  <si>
    <t>تم الارسال بدون مراسلة واتس اب</t>
  </si>
  <si>
    <t>m3m3344@gmail.com</t>
  </si>
  <si>
    <t>هنوف سعود الجعيد</t>
  </si>
  <si>
    <t>عيادات ميدي كير/ المقترح السادس لاستكمال العدد المطلوب/  مرسل للتواصل من خلال الواتس اب</t>
  </si>
  <si>
    <t>أمل محمد طوهري</t>
  </si>
  <si>
    <t>amalksu13@gmail.com</t>
  </si>
  <si>
    <t xml:space="preserve">لا أظن المشكلة أرغب بوظيفة عن بعد تكون وقتها أقصر في المساء </t>
  </si>
  <si>
    <t>إيمان عوض المطيري</t>
  </si>
  <si>
    <t xml:space="preserve">لا توجد إعاقة – لا تعمل </t>
  </si>
  <si>
    <t>سمر طلال فتيني</t>
  </si>
  <si>
    <t>Gadee1989@hotmail.com</t>
  </si>
  <si>
    <t>لا توجد إعاقة – لا تعمل / تم تصحيح الحالة</t>
  </si>
  <si>
    <t>جابر على</t>
  </si>
  <si>
    <t>jaberbnali@gmail.com</t>
  </si>
  <si>
    <t>تم قبول الموظف</t>
  </si>
  <si>
    <t>شركة الاستثمار كابيتال / مرسلة طلب توظيف من حركية على بريد CONTACT US/ المقترح الثاني</t>
  </si>
  <si>
    <t>أمل محمد</t>
  </si>
  <si>
    <t>مشعل ماطر</t>
  </si>
  <si>
    <t>msngo5235@gmail.com</t>
  </si>
  <si>
    <t xml:space="preserve"> سليمان جابر</t>
  </si>
  <si>
    <t>aborad77_8@hotmail.com</t>
  </si>
  <si>
    <t>مناسب ولم يتم قبوله بعد</t>
  </si>
  <si>
    <t xml:space="preserve">وليد محمد </t>
  </si>
  <si>
    <t xml:space="preserve"> wleedooh_4u@hotmail.com</t>
  </si>
  <si>
    <t>طاهر صالح</t>
  </si>
  <si>
    <t>مها عبدالله الخريجي</t>
  </si>
  <si>
    <t>Memethecat1@aol.com</t>
  </si>
  <si>
    <t>عيادات ميدي كير/ المقترح السابع لاستكمال العدد المطلوب/  مرسل للتواصل من خلال الواتس اب</t>
  </si>
  <si>
    <t>بشرى عبد الحميد فقيهي</t>
  </si>
  <si>
    <t>bingoo278@gmail.com</t>
  </si>
  <si>
    <t>نوره جرمان الحبابي</t>
  </si>
  <si>
    <t>F1f1-902@hotmail.com</t>
  </si>
  <si>
    <t>ندى عبدالهادى الصبان</t>
  </si>
  <si>
    <t>lady211@windowslive.cooo</t>
  </si>
  <si>
    <t>اسماء احمد القحطاني</t>
  </si>
  <si>
    <t>Bndr.22@hotmail.com</t>
  </si>
  <si>
    <t> نهال علي الجهني</t>
  </si>
  <si>
    <t>Dutchrose.com@hotmail.com</t>
  </si>
  <si>
    <t>تبين من مراسلة الواتس اب ان الحالة غير معاق</t>
  </si>
  <si>
    <t>صفيه عبدالرحمن السلطان</t>
  </si>
  <si>
    <t>moooooos76@Windowslive.com</t>
  </si>
  <si>
    <t> رحاب عيسى النصبان</t>
  </si>
  <si>
    <t>rehabeissa@hotmail.com</t>
  </si>
  <si>
    <t>صويلح صالح العتيبي</t>
  </si>
  <si>
    <t>شركة مسك / مراسلة عبر الواتس للاستفسار</t>
  </si>
  <si>
    <t> محمد علي ال مصلح</t>
  </si>
  <si>
    <t>سالم مبروك العازمي</t>
  </si>
  <si>
    <t>sae33hh@gmail.com</t>
  </si>
  <si>
    <t> معتز محمد الضرغام</t>
  </si>
  <si>
    <t>Mr.motaz@outllok.sa</t>
  </si>
  <si>
    <t>عبدالعزيز عسير العتيبي</t>
  </si>
  <si>
    <t>azooze-511@hotmail.com</t>
  </si>
  <si>
    <t>محمد بشير العنزي</t>
  </si>
  <si>
    <t>Vdq11@hotmail.com</t>
  </si>
  <si>
    <t>Azizah Mohammed Fara</t>
  </si>
  <si>
    <t>Azizah.fara@gmail.com</t>
  </si>
  <si>
    <t>عيادات ميدي كير/ المقترح الثامن لاستكمال العدد المطلوب/  مرسل للتواصل من خلال الواتس اب</t>
  </si>
  <si>
    <t>عهود خليوي الخليوي</t>
  </si>
  <si>
    <t>ohood599@gmail.com</t>
  </si>
  <si>
    <t>أشواق عبدالله الشهري</t>
  </si>
  <si>
    <t>نوال ندا العنزي</t>
  </si>
  <si>
    <t>مطره سفر العواشز</t>
  </si>
  <si>
    <t>rayan150@gmail.com</t>
  </si>
  <si>
    <t>شلل سفلي ويستخدم كرسي متحرك ولا يحتاج رفيق</t>
  </si>
  <si>
    <t>الرياض للاستثمارات</t>
  </si>
  <si>
    <t xml:space="preserve">غير مناسب سيتم استثناؤه </t>
  </si>
  <si>
    <t xml:space="preserve">صالح هليل </t>
  </si>
  <si>
    <t>ارتعاشات عضليةولا يحتاج رفيق</t>
  </si>
  <si>
    <t>تم طلب نوع الاعاقة/مناسب</t>
  </si>
  <si>
    <t>غير مناسبين ولم يتم اختيارهم</t>
  </si>
  <si>
    <t xml:space="preserve"> عبدالرحمن شليويح</t>
  </si>
  <si>
    <t>ابراهيم محمد</t>
  </si>
  <si>
    <t>محاسب</t>
  </si>
  <si>
    <t xml:space="preserve"> عبدالمجيد ناصر </t>
  </si>
  <si>
    <t>سراح عبدالله</t>
  </si>
  <si>
    <t xml:space="preserve">ناصر سعد العجمي </t>
  </si>
  <si>
    <t xml:space="preserve">قائمة معدلة </t>
  </si>
  <si>
    <t xml:space="preserve">عبد الله سعيد القحطاني </t>
  </si>
  <si>
    <t xml:space="preserve">محمد سعيد القحطاني </t>
  </si>
  <si>
    <t>937</t>
  </si>
  <si>
    <t>إبراهيم أحمد آل الضلفاء</t>
  </si>
  <si>
    <t>مصنع روادف العربية</t>
  </si>
  <si>
    <t>765</t>
  </si>
  <si>
    <t xml:space="preserve"> محمد معيد شاجري</t>
  </si>
  <si>
    <t>صيتة حمود القحطاني</t>
  </si>
  <si>
    <t>مها مبارك العويد</t>
  </si>
  <si>
    <t>مشعل ماطر العنزي</t>
  </si>
  <si>
    <t>مؤسسة حمد محمد المشرقي</t>
  </si>
  <si>
    <t>جمعان سويلم الرشيدي</t>
  </si>
  <si>
    <t>احمد علي جرفان</t>
  </si>
  <si>
    <t xml:space="preserve">حسام يحي ال ضبعان </t>
  </si>
  <si>
    <t>عن بعد</t>
  </si>
  <si>
    <t xml:space="preserve"> aboshahd3@gmail.com</t>
  </si>
  <si>
    <t>والده سيذهب لان حسام لديه صعوبة</t>
  </si>
  <si>
    <t xml:space="preserve">مؤسسة خالد الدرع للتجارة http://www.kalderea.com/ مرسلة طلب التوظيف للمعاقين على بريد contact us </t>
  </si>
  <si>
    <t>كام الراتب والبدلات</t>
  </si>
  <si>
    <t>قال لا يقدر/ ثم تراجع لمشكلة مع الوزارة بخصوص التسجيل بالشركة الاولى</t>
  </si>
  <si>
    <t xml:space="preserve">محمد علي متمبك </t>
  </si>
  <si>
    <t>ليس لديه واتس اب</t>
  </si>
  <si>
    <t>عمل ثابت</t>
  </si>
  <si>
    <t>تم تحديد موعد مقابلة السبت 21/2/2015</t>
  </si>
  <si>
    <t>تبين انه يعمل من تواصل الشركة</t>
  </si>
  <si>
    <t xml:space="preserve">منصور عبدالله العتيبي </t>
  </si>
  <si>
    <t xml:space="preserve">تبين انه يمسجل بالتامينات وفق تواصل الشركة </t>
  </si>
  <si>
    <t xml:space="preserve">عن بعد </t>
  </si>
  <si>
    <t>رد بالشكر انه يعمل الان</t>
  </si>
  <si>
    <t>غير متواجد بالمملكة ويريد ارسال اخيه ولا يضيع الفرصة عليه</t>
  </si>
  <si>
    <t>saleem9911@hotmail.com</t>
  </si>
  <si>
    <t>معرفة الراتب /</t>
  </si>
  <si>
    <t>مميزات الوظيفة /ومهام العمل/ تم ارفض للراتب</t>
  </si>
  <si>
    <t>الرياض يحتاج وقت / يمكن يجري المقابلة عن بعد لانه ينتظر أحد ذاهب للرياض ليطلع معه / معرفة تفاصيل الوظيفة كالراتب والمهام</t>
  </si>
  <si>
    <t>نايف قاعد العتيبي</t>
  </si>
  <si>
    <t>فايز عبدالله الحربي</t>
  </si>
  <si>
    <t xml:space="preserve"> سليمان جابر الودعاني</t>
  </si>
  <si>
    <t>جابر على جعبور</t>
  </si>
  <si>
    <t xml:space="preserve"> jaberbnali@gmail.com</t>
  </si>
  <si>
    <t>رنا خميس بن خميس</t>
  </si>
  <si>
    <t>لينا احمد البنيان</t>
  </si>
  <si>
    <t xml:space="preserve"> غالب علي ال موسى</t>
  </si>
  <si>
    <t xml:space="preserve"> ghalbali@gmail.com</t>
  </si>
  <si>
    <t>عبدالعزيز وصل الله الثبيتي</t>
  </si>
  <si>
    <t>نوال مشاري العبدالكريم</t>
  </si>
  <si>
    <t xml:space="preserve"> تركي فهد الربيعان</t>
  </si>
  <si>
    <t>شركة المركز الوطني لأمراض الدم والأورام</t>
  </si>
  <si>
    <t>قاسم فهد دخيل الله</t>
  </si>
  <si>
    <t> q700743@gmail.com</t>
  </si>
  <si>
    <t>سماعيل الماس البلوشي</t>
  </si>
  <si>
    <t>مطابع هاجن / مرسلة طلب على contact us</t>
  </si>
  <si>
    <t xml:space="preserve"> منصور عبدالله العتيبي</t>
  </si>
  <si>
    <t xml:space="preserve"> maotaibi@momra.gov.sa</t>
  </si>
  <si>
    <t>سليمان جابر الودعاني</t>
  </si>
  <si>
    <t xml:space="preserve"> نوره عبيد الشهراني</t>
  </si>
  <si>
    <t xml:space="preserve"> nnnrrr_6666@yahoo.com</t>
  </si>
  <si>
    <t>مأمور سنترال</t>
  </si>
  <si>
    <t>صالح عبدالعزيز المرشود</t>
  </si>
  <si>
    <t>محمد مسفر الدوسري</t>
  </si>
  <si>
    <t xml:space="preserve">شلل بالجانب الايسر </t>
  </si>
  <si>
    <t xml:space="preserve"> سعود معتق المطيري</t>
  </si>
  <si>
    <t xml:space="preserve"> شلل نصفي/ كرسي متحرك  </t>
  </si>
  <si>
    <t>لم يتم الارسال</t>
  </si>
  <si>
    <t>شركه درعه</t>
  </si>
  <si>
    <t>جمعان سويلم</t>
  </si>
  <si>
    <t>ابراهيم محمد ابراهيم السيف</t>
  </si>
  <si>
    <t>موظفين معرض لقاءات</t>
  </si>
  <si>
    <t>أحمد صالح محمد العيد</t>
  </si>
  <si>
    <t>حمود فهاد القحطاني</t>
  </si>
  <si>
    <t>خالد بن فيحان عباس العتيبي</t>
  </si>
  <si>
    <t>khaled_482@hotmail.com</t>
  </si>
  <si>
    <t>خالد الشلش</t>
  </si>
  <si>
    <t>khal1ed@hotmail.com</t>
  </si>
  <si>
    <t>خالد محمد علي المالكي</t>
  </si>
  <si>
    <t>kma5555@gmail.com</t>
  </si>
  <si>
    <t>سعد محمد سعد ابو خليل</t>
  </si>
  <si>
    <t>s3id2n@gmail.com
mesoo-1415@hotmail.com</t>
  </si>
  <si>
    <t>سلطان علي محمد سحاري</t>
  </si>
  <si>
    <t xml:space="preserve"> sultan_.9@hotmail.com</t>
  </si>
  <si>
    <t>سيف علي عايش الرشيدي</t>
  </si>
  <si>
    <t>w_9_0@hotmail.com</t>
  </si>
  <si>
    <t>صالح علي محمد قيراطي</t>
  </si>
  <si>
    <t>salah1132@gmail.com</t>
  </si>
  <si>
    <t>عادل بن يحيي مريع الفيفي</t>
  </si>
  <si>
    <t>adil2489@gmail.com</t>
  </si>
  <si>
    <t>عبد الرحمن عويض سحل العقيدي</t>
  </si>
  <si>
    <t>rzeghhh1234@gmail.com</t>
  </si>
  <si>
    <t>Abdullah Almansour</t>
  </si>
  <si>
    <t>abdmns2@yahoo.com</t>
  </si>
  <si>
    <t>مسجل على  الجوال بالعربية</t>
  </si>
  <si>
    <t>عبدالله عبدالرحمن الغانم</t>
  </si>
  <si>
    <t>iabdullah.ag@gmail.com</t>
  </si>
  <si>
    <t>عبدالله محمد عبدالله العقيل</t>
  </si>
  <si>
    <t>Aqeel_love@hotmail.com</t>
  </si>
  <si>
    <t>عبدالله محمد مسفر الزهراني</t>
  </si>
  <si>
    <t>amz.5@hotmail.com</t>
  </si>
  <si>
    <t>فارس عبدالله العتيبي</t>
  </si>
  <si>
    <t>For-works-1436@hotmail.com</t>
  </si>
  <si>
    <t>تم الرد ولكن لم يفيد بالمعلومات المطلوبة</t>
  </si>
  <si>
    <t>فهد بن سليمان بن عبدالله الماجد</t>
  </si>
  <si>
    <t xml:space="preserve">   Fahadsalmajed@gmail.com
fahadsam@msn.com</t>
  </si>
  <si>
    <t>ماجد فهد ال حسين</t>
  </si>
  <si>
    <t>gobnh1990@hotmail.com</t>
  </si>
  <si>
    <t>مشاري عاتق متعب المطيري</t>
  </si>
  <si>
    <t>meshari1942@hotmail.com</t>
  </si>
  <si>
    <t>نايف جلعد القحطاني</t>
  </si>
  <si>
    <t>naif@mejdaf.com</t>
  </si>
  <si>
    <t>شركة العثيم للتجارة / تواصلت مسؤلة التوظيف أ/ فادية الحربي عبر الواتس اب</t>
  </si>
  <si>
    <t xml:space="preserve">تم  ارسال طلب ترشح بالواتس </t>
  </si>
  <si>
    <t xml:space="preserve">اعاقة بصرية جزئية/
تم  ارسال طلب ترشح بالواتس </t>
  </si>
  <si>
    <t>قماشه زيد العصيمي</t>
  </si>
  <si>
    <t>Anoosh69@hotmail.com</t>
  </si>
  <si>
    <t xml:space="preserve">تبين من السيرة الذاتية انها معاقة حركيا ولها خبرة بالحاسب بسيطة
تم  ارسال طلب ترشح بالواتس </t>
  </si>
  <si>
    <t>باسمة فهد المطيري</t>
  </si>
  <si>
    <t>استفسار واتس</t>
  </si>
  <si>
    <t xml:space="preserve"> Bsmah-00@hotmail.com</t>
  </si>
  <si>
    <t>فوزيه ضبعان المطيري</t>
  </si>
  <si>
    <t xml:space="preserve"> fawziah.almutair@gmail.com</t>
  </si>
  <si>
    <t xml:space="preserve"> وعد مناور المطيري</t>
  </si>
  <si>
    <t xml:space="preserve"> سميه عماد ابراهيم</t>
  </si>
  <si>
    <t xml:space="preserve"> رفعه عبدالله الدوسري</t>
  </si>
  <si>
    <t>مها هندي الشيباني</t>
  </si>
  <si>
    <t>موافقة ومسجلة بحافز وقامت بتزويدنا بالرقم المرجعي</t>
  </si>
  <si>
    <t xml:space="preserve">  وظيفة موظفة خدمة عملاء / شركة العثيم / كول سنتر /موظفين طاقات</t>
  </si>
  <si>
    <t>منيره سعد خميس الدوسري</t>
  </si>
  <si>
    <t>موظفة خدمة عملاء</t>
  </si>
  <si>
    <t>شركة العثيم للتجارة</t>
  </si>
  <si>
    <t>نوره محمد عبدالعزيز الماضي</t>
  </si>
  <si>
    <t>nora.almadhi@gmail.com</t>
  </si>
  <si>
    <t>ايمان عبدالكريم عبدالرحمن المجحد</t>
  </si>
  <si>
    <t>e_i_m_a_n@hotmail.com</t>
  </si>
  <si>
    <t>انجود احمد بن صالح آل حابس</t>
  </si>
  <si>
    <t>moonray-2008@hotmail.com</t>
  </si>
  <si>
    <t>نوره فهد بن غالب الحربي</t>
  </si>
  <si>
    <t>smty.kalam@hotmail.com</t>
  </si>
  <si>
    <t>رحاب حامد محمد ثابت</t>
  </si>
  <si>
    <t>reh.tha@hotmail.com</t>
  </si>
  <si>
    <t>حسن محمد عبدالكريم الشدوخي</t>
  </si>
  <si>
    <t>msms-1@hotmail.com</t>
  </si>
  <si>
    <t>هذا الاسم لانثى</t>
  </si>
  <si>
    <t>منال سعيد محمد القحطاني</t>
  </si>
  <si>
    <t>mano0o-85@hotmail.com</t>
  </si>
  <si>
    <t>نوال مصلح فازع العمري</t>
  </si>
  <si>
    <t>n.o.n.o90@hotmail.com</t>
  </si>
  <si>
    <t>ملاك عبدالله عبدالعزيز عبدالقادر</t>
  </si>
  <si>
    <t>هند محمد عايض العجمي</t>
  </si>
  <si>
    <t>منى ضيف الله غرمان الشهري</t>
  </si>
  <si>
    <t>mooon-m-mn@hotmail.com</t>
  </si>
  <si>
    <t>غير معاقة</t>
  </si>
  <si>
    <t>لا يوجد واتس/ تواصل بالبريد</t>
  </si>
  <si>
    <t>هيفاء فهد سالم الحربي</t>
  </si>
  <si>
    <t>زين عبدالرحمن صالح المالكي</t>
  </si>
  <si>
    <t>salih1428@hotmail.com</t>
  </si>
  <si>
    <t>اريج عبدالله سعد الجبالي</t>
  </si>
  <si>
    <t>nfwamoasis@yahoo.com</t>
  </si>
  <si>
    <t>عجباء محمد مبارك الدوسري</t>
  </si>
  <si>
    <t>b.mymy.a15@hotmail.com</t>
  </si>
  <si>
    <t>أنوار محمد بن سليم الصبحي</t>
  </si>
  <si>
    <t>anwar.661@hotmail.com</t>
  </si>
  <si>
    <t>عنود علي عيد البلوي</t>
  </si>
  <si>
    <t>hanan111917@hotmail.com</t>
  </si>
  <si>
    <t>سلوى يحي محمد الصالحي</t>
  </si>
  <si>
    <t>sam.and.ash@hotmail.com</t>
  </si>
  <si>
    <t>نوره سعيد صرير القحطاني</t>
  </si>
  <si>
    <t>noorah__1392@hotmail.com</t>
  </si>
  <si>
    <t>مريم يحي احمد مباركي</t>
  </si>
  <si>
    <t>umeyad.mym@gmail.com</t>
  </si>
  <si>
    <t>سعداء مشل مطر العنزي</t>
  </si>
  <si>
    <t>saadaalenazi8@gmail.com</t>
  </si>
  <si>
    <t>مسجلة بالبوابة وغير معاقة</t>
  </si>
  <si>
    <t>شروق سعود نويشر الجعيد</t>
  </si>
  <si>
    <t>shoogh.999@hotmail.com</t>
  </si>
  <si>
    <t>ملاك فهد محمد الخشلان</t>
  </si>
  <si>
    <t>malook-22@hotmail.com</t>
  </si>
  <si>
    <t>ندى عبدالعزيز علي ال بن حمد</t>
  </si>
  <si>
    <t>thoog0@hotmail.com</t>
  </si>
  <si>
    <t>سندس امين بن حامدجان جان</t>
  </si>
  <si>
    <t>sosa_jan1412@hotmail.com</t>
  </si>
  <si>
    <t>فاطمه جمعان مطر الدوسري</t>
  </si>
  <si>
    <t>angel251993@hotmail.com</t>
  </si>
  <si>
    <t>ايمان احمد ابراهيم السويلم</t>
  </si>
  <si>
    <t>mem.a.s@hotmail.com</t>
  </si>
  <si>
    <t>بشرى دحام كريم الشمري</t>
  </si>
  <si>
    <t>000@gmail.com</t>
  </si>
  <si>
    <t>ديما عبدالعزيز بن عبدالرحمن الشريم</t>
  </si>
  <si>
    <t>deema0@hotmail.com</t>
  </si>
  <si>
    <t>ليلى مساعد طلق العتيبي</t>
  </si>
  <si>
    <t>otaibilm@gmail.com</t>
  </si>
  <si>
    <t>لا يوجد واتس/ التواصل  بالبريد</t>
  </si>
  <si>
    <t>وعد مبارك عبدالرحمن الدوسري</t>
  </si>
  <si>
    <t>s.r.8808@hotmail.com</t>
  </si>
  <si>
    <t>وضحاء عبدالله فالح العنزي</t>
  </si>
  <si>
    <t>alanazi01436@gmail.com</t>
  </si>
  <si>
    <t>لولوه شرار مطر الحارثي</t>
  </si>
  <si>
    <t>lulu_9996@hotmail.com</t>
  </si>
  <si>
    <t>نورة عبدالله ابراهيم بن عتيق</t>
  </si>
  <si>
    <t>kaddi1-@hotmail.com</t>
  </si>
  <si>
    <t>حنان مرضي عبدالله الغامدي</t>
  </si>
  <si>
    <t>hmg431@hotmail.com</t>
  </si>
  <si>
    <t>هاجر محمد عيسى العبيدي</t>
  </si>
  <si>
    <t>jojo41994@hotmail.com</t>
  </si>
  <si>
    <t>مي عبدالله سليمان اللحيدان</t>
  </si>
  <si>
    <t>mayabdullah0@outlook.sa</t>
  </si>
  <si>
    <t>امتنان صالح احمد الغامدي</t>
  </si>
  <si>
    <t>eee.candy.eee@hotmail.com</t>
  </si>
  <si>
    <t>نوره علي احمد الزهراني</t>
  </si>
  <si>
    <t>norey15@hotmail.com</t>
  </si>
  <si>
    <t>صالحه بنت مانع بن عبدالله المطيري</t>
  </si>
  <si>
    <t>xsaipen674@gmail.com</t>
  </si>
  <si>
    <t>مها هندي ضبيب الشيباني</t>
  </si>
  <si>
    <t>senator8888@hotmail.com</t>
  </si>
  <si>
    <t>مسجلة بالبوابة ومسجلة بحافز وموافقة بالوظيفة</t>
  </si>
  <si>
    <t>دلال على عوض الله المطيري</t>
  </si>
  <si>
    <t>dgf209@hotmail.com</t>
  </si>
  <si>
    <t>عواطف مفلح فالح الشهراني</t>
  </si>
  <si>
    <t>fofo-x-123@hotmail.com</t>
  </si>
  <si>
    <t>لا يوجد واتس / التواصل بالبريد</t>
  </si>
  <si>
    <t>منى عايد دارع العتيبي</t>
  </si>
  <si>
    <t>baaader69@gmail.com</t>
  </si>
  <si>
    <t>خلود علي بن حمد بن علو ش</t>
  </si>
  <si>
    <t>ko1ka1@hotmail.com</t>
  </si>
  <si>
    <t>عفاف مجحود محمد الزهراني</t>
  </si>
  <si>
    <t>afafalzahrani@hotmail.com</t>
  </si>
  <si>
    <t>اشواق علي صديق عطيف</t>
  </si>
  <si>
    <t>hemo7090@gmail.com</t>
  </si>
  <si>
    <t>ايمان عيد سليمان العنزي</t>
  </si>
  <si>
    <t>eman-90-@hotmail.com</t>
  </si>
  <si>
    <t>غاليه محمد يحي عسيري</t>
  </si>
  <si>
    <t>smile2011071@hotmail.com</t>
  </si>
  <si>
    <t>مناهل عبيد بن خالد الحربي</t>
  </si>
  <si>
    <t>dll3hawk@gmail.com</t>
  </si>
  <si>
    <t>وضحى غضيان بن مطلق المطيري</t>
  </si>
  <si>
    <t>wadhha26--@hotmail.com</t>
  </si>
  <si>
    <t>فوزيه ضبعان حميد المطيري</t>
  </si>
  <si>
    <t>fd.87@hotmail.com</t>
  </si>
  <si>
    <t>مسجلة بالبوابة وبحافز وغير معاقة</t>
  </si>
  <si>
    <t>مشاعل محمد ماطر الحربي</t>
  </si>
  <si>
    <t>meshooo_25@hotmail.com</t>
  </si>
  <si>
    <t>ساره ردن بن هلال الحارثي</t>
  </si>
  <si>
    <t>hay-77@hotmail.com</t>
  </si>
  <si>
    <t>جوهره عبدالله علي الزهراني</t>
  </si>
  <si>
    <t>jojo13129@hotmail.com</t>
  </si>
  <si>
    <t>زينه هادي بن بخيت اليامي</t>
  </si>
  <si>
    <t>waham237@hotmail.com</t>
  </si>
  <si>
    <t>نوف شايع بن عبدالرحمن ابوشايع</t>
  </si>
  <si>
    <t>zaid9zaid9zaid@gmail.com</t>
  </si>
  <si>
    <t>لطيفه مسلم بن عبيد الدوسري</t>
  </si>
  <si>
    <t>ok2009-99@hotmail.com</t>
  </si>
  <si>
    <t>نوره عبدالرحمن صالح التركي</t>
  </si>
  <si>
    <t>ayman.ksa1@gmail.com</t>
  </si>
  <si>
    <t>وعد محمد سليمان العمر</t>
  </si>
  <si>
    <t>wa-ad-90@hotmail.com</t>
  </si>
  <si>
    <t>مشاعل محمد ناصر الدوسري</t>
  </si>
  <si>
    <t>dalooooa_118@hotmail.com</t>
  </si>
  <si>
    <t>سباء ثلاب بن خصيوي المقاطي</t>
  </si>
  <si>
    <t>madri_s@hotmail.com</t>
  </si>
  <si>
    <t>العنود فارس حسن العصيمي</t>
  </si>
  <si>
    <t>a_7lbeent511@hotmail.com</t>
  </si>
  <si>
    <t>هنادي محمد غلفيص الدوسري</t>
  </si>
  <si>
    <t>haano76@hotmail.com</t>
  </si>
  <si>
    <t>ريم عبدالرحمن بن فالح الصعيري</t>
  </si>
  <si>
    <t>reemo468@gmail.com</t>
  </si>
  <si>
    <t>امل مساعد صالح العتيبي</t>
  </si>
  <si>
    <t>obidallah@gmail.com</t>
  </si>
  <si>
    <t>لا يوجد واتس/ مراسلة بالبريد</t>
  </si>
  <si>
    <t>ميسون سعيد علي الشهري</t>
  </si>
  <si>
    <t>mayson20091@hotmail.com</t>
  </si>
  <si>
    <t>بسمه عبدالعزيز ناصر بن خنفور</t>
  </si>
  <si>
    <t>roosebb88@hotmail.com</t>
  </si>
  <si>
    <t>لطيفه سعد عبدالله الخطيفي</t>
  </si>
  <si>
    <t>dr_lsa009@hotmail.com</t>
  </si>
  <si>
    <t>آلاء فارس رافع العمري</t>
  </si>
  <si>
    <t>alaa.f.alamri@gmail.com</t>
  </si>
  <si>
    <t>زهور مسفر فرج المطيري</t>
  </si>
  <si>
    <t>zzz.088@hotmail.com</t>
  </si>
  <si>
    <t>ورود الحميدي وهق المطيري</t>
  </si>
  <si>
    <t>cute.tx2@gmail.com</t>
  </si>
  <si>
    <t>ميعاد حمس عوض العتيبي</t>
  </si>
  <si>
    <t>me3ad_999@hotmail.com</t>
  </si>
  <si>
    <t>صباح مريع سعود الشهراني</t>
  </si>
  <si>
    <t>ssaba1991@hotmail.com</t>
  </si>
  <si>
    <t>مشاعل سعد مبروك بن منديل</t>
  </si>
  <si>
    <t>mis_ho20@windowslive.com</t>
  </si>
  <si>
    <t>افنان سليمان عبدالله العقل</t>
  </si>
  <si>
    <t>fanonah1913@hotmail.com</t>
  </si>
  <si>
    <t>هيام صالح علي الصقير</t>
  </si>
  <si>
    <t>hemo_166@hotmail.com</t>
  </si>
  <si>
    <t>ولاء بنت نوري بن نواف الشمري</t>
  </si>
  <si>
    <t>goldenwool@live.com</t>
  </si>
  <si>
    <t>زبيده سالم بن ثابت ثابت</t>
  </si>
  <si>
    <t>a.l.i.209@hotmail.com</t>
  </si>
  <si>
    <t>ليلى ثلاب ناصر السبيعي</t>
  </si>
  <si>
    <t>al-dhib@hotmail.com</t>
  </si>
  <si>
    <t>شمس مويسان بن عبيد المطيري</t>
  </si>
  <si>
    <t>brg9999@msn.com</t>
  </si>
  <si>
    <t>بدريه سعود بن معيوف العنزي</t>
  </si>
  <si>
    <t>faroosa2012@gmail.com</t>
  </si>
  <si>
    <t>روان عبدالرحمن بن صالح الثنيان</t>
  </si>
  <si>
    <t>a19a9@hotmail.com</t>
  </si>
  <si>
    <t>سماح سعود بن حارب العتيبي</t>
  </si>
  <si>
    <t>tttsa10@hotmail.com</t>
  </si>
  <si>
    <t>منى سعيد بن مسفر الغامدى</t>
  </si>
  <si>
    <t>al-mnary@hotmail.com</t>
  </si>
  <si>
    <t>ميساء عبدالله رفاع المطيري</t>
  </si>
  <si>
    <t>mayoosaa444@hotmail.com</t>
  </si>
  <si>
    <t>شريفه علي محمد عسيري</t>
  </si>
  <si>
    <t>moon-star-07@hotmail.com</t>
  </si>
  <si>
    <t>منى عبدالله عبدالرحمن السبيل</t>
  </si>
  <si>
    <t>meanmoon@gmail.com</t>
  </si>
  <si>
    <t>هناء سعود بن محمد ال بالحارث</t>
  </si>
  <si>
    <t>hano1234.h.hh@gmail.com</t>
  </si>
  <si>
    <t>نوره عبدالله بن محمد الخنيفر</t>
  </si>
  <si>
    <t>sa12_.34@hotmail.com</t>
  </si>
  <si>
    <t>نوره سعيد علي السميري</t>
  </si>
  <si>
    <t>nourah9@gmail.com</t>
  </si>
  <si>
    <t>نوره عبدالعزيز عبدالرحمن العبدالرزاق</t>
  </si>
  <si>
    <t>lm.zy@hotmail.com</t>
  </si>
  <si>
    <t>عائشه احمد حزام الزهراني</t>
  </si>
  <si>
    <t>الجازي خلف فيحان الشمري</t>
  </si>
  <si>
    <t>g.3sl@hotmail.com</t>
  </si>
  <si>
    <t>بدريه عبدالعزيز سعد الراشد</t>
  </si>
  <si>
    <t>badryh00@hotmail.com</t>
  </si>
  <si>
    <t>لطيفه حمود عبدالله الشمري</t>
  </si>
  <si>
    <t>dluah.radi@hotmail.com</t>
  </si>
  <si>
    <t>حصه ابراهيم عبدالله المغيصيب</t>
  </si>
  <si>
    <t>m-7-sa@hotmail.com</t>
  </si>
  <si>
    <t>هياء منصور ناصر الدوسري</t>
  </si>
  <si>
    <t>meo1409@hotmail.com</t>
  </si>
  <si>
    <t>وجدان سعد سليمان الحاذور</t>
  </si>
  <si>
    <t>j.2.j2@hotmail.com</t>
  </si>
  <si>
    <t>زامل سليمان جويعد المطيري</t>
  </si>
  <si>
    <t>deathtunnel3@gmail.com</t>
  </si>
  <si>
    <t>شاهد الرسالة على الواتس ولم يرد</t>
  </si>
  <si>
    <t>شركة درعه</t>
  </si>
  <si>
    <t>علي احمد محمد كوشان</t>
  </si>
  <si>
    <t>vv_bb33@hotmail.com</t>
  </si>
  <si>
    <t>معاق /مناسبة له</t>
  </si>
  <si>
    <t>لا يوجد واتس اب/ مراسلة بالبريد</t>
  </si>
  <si>
    <t>عبدالله فلاح مبارك الحربي</t>
  </si>
  <si>
    <t>a-99-f@hotmail.com</t>
  </si>
  <si>
    <t>بدر مشبب بن عايض العتيبي</t>
  </si>
  <si>
    <t>Aboor_20@hotmail.com</t>
  </si>
  <si>
    <t>ليس معاق</t>
  </si>
  <si>
    <t>علي محمد موسى بارقي</t>
  </si>
  <si>
    <t>ede20142014@hotmail.com</t>
  </si>
  <si>
    <t>ايمن عبدالعزيز محمد العمر</t>
  </si>
  <si>
    <t>Mohammed Safar Alqahtani</t>
  </si>
  <si>
    <t xml:space="preserve">عبدالله يوسف الحمدان   </t>
  </si>
  <si>
    <t>علي عبدالله علي النفيسة</t>
  </si>
  <si>
    <t>عبدالعزيز محمد إبراهيم العثيمين</t>
  </si>
  <si>
    <t>عبد العزيز عبد العظيم عبد العزيز الغريب</t>
  </si>
  <si>
    <t>فهد بن خالد بن محمد السليطين</t>
  </si>
  <si>
    <t>علي حسن الشهري</t>
  </si>
  <si>
    <t>Fahad Abdullah Allabidi</t>
  </si>
  <si>
    <t>f.abdullah87@yahoo.com</t>
  </si>
  <si>
    <t>مـحـمـد يـحـي أحـمـد سـفـيـانـي</t>
  </si>
  <si>
    <t>whw1409@hotmail.com</t>
  </si>
  <si>
    <t>رفض لان الراتب قليل وهو متزوج</t>
  </si>
  <si>
    <t>موظفين معرض لقاءات/ معاق</t>
  </si>
  <si>
    <t>موظفين من البوابة</t>
  </si>
  <si>
    <t>استقبال/ إداري</t>
  </si>
  <si>
    <t>ajarfan@gmail.com</t>
  </si>
  <si>
    <t xml:space="preserve"> عناد خالد الدعجاني</t>
  </si>
  <si>
    <t> ANAD-_-666@hotmail.com</t>
  </si>
  <si>
    <t>الاستفسار عن الاعاقة مع الاعلان</t>
  </si>
  <si>
    <t>معاذ مساعد الحربي</t>
  </si>
  <si>
    <t> txz.666@hotmail.com</t>
  </si>
  <si>
    <t xml:space="preserve"> فيصل محمد الاسمري</t>
  </si>
  <si>
    <t>princefaisal_2@hotmail.com</t>
  </si>
  <si>
    <t>jaza1410@hotmail.com</t>
  </si>
  <si>
    <t> سعيد علي الشهراني</t>
  </si>
  <si>
    <t>الاستفسار عن الاعاقة مع الاعلان/ مراسلة بالبريد</t>
  </si>
  <si>
    <t>مطر عواض الشلوي</t>
  </si>
  <si>
    <t>سالم عواد الشمري</t>
  </si>
  <si>
    <t>CV8398115</t>
  </si>
  <si>
    <t>سميحه عيضه ابن علي الزهراني</t>
  </si>
  <si>
    <t>موظف خدمة عملاء</t>
  </si>
  <si>
    <t>se_az@windowslive.com</t>
  </si>
  <si>
    <t>شركة الدنيا الدولية</t>
  </si>
  <si>
    <t>يوجد واتس آب</t>
  </si>
  <si>
    <t>CV8415390</t>
  </si>
  <si>
    <t>افراح احمد محمدسعيد الشريف</t>
  </si>
  <si>
    <t>farahsf_2020@hotmail.com</t>
  </si>
  <si>
    <t>CV8500416</t>
  </si>
  <si>
    <t>مى احمد بن حامد البركاتىالشريف</t>
  </si>
  <si>
    <t>mayalshreef@gmail.com</t>
  </si>
  <si>
    <t>CV8600372</t>
  </si>
  <si>
    <t xml:space="preserve">CV8657586 </t>
  </si>
  <si>
    <t>يوسف محمد سليمان الثقفي</t>
  </si>
  <si>
    <t>my.1409@hotmail.com</t>
  </si>
  <si>
    <t>CV8709116</t>
  </si>
  <si>
    <t>نجلاء محمد عبدالعالي السهلي</t>
  </si>
  <si>
    <t>juliaa-1990@hotmail.com</t>
  </si>
  <si>
    <t>CV8710999</t>
  </si>
  <si>
    <t>صباح مصطفى بن خدابخش غوث</t>
  </si>
  <si>
    <t>katraina-cool-1990@hotmail.com</t>
  </si>
  <si>
    <t>لا يوجد واتس اب/ مراسلة بالبريد / الرسالة لم تصل / خطأ بالبريد</t>
  </si>
  <si>
    <t xml:space="preserve">CV8711821 </t>
  </si>
  <si>
    <t>اماني محمد ناصر ال هلال</t>
  </si>
  <si>
    <t>mony.m.a@hotmail.com</t>
  </si>
  <si>
    <t>CV8720179</t>
  </si>
  <si>
    <t>سحر عبدالله علي الغامدي</t>
  </si>
  <si>
    <t>s0351515@hotmail.com</t>
  </si>
  <si>
    <t>CV8731753</t>
  </si>
  <si>
    <t>نوال عبدالرحمن وازع البقمي</t>
  </si>
  <si>
    <t>dalo3te22-7@hotmail.com</t>
  </si>
  <si>
    <t>CV8735622</t>
  </si>
  <si>
    <t>احمد عطيه احمد الزهراني</t>
  </si>
  <si>
    <t>a7mad0909@hotmail.com</t>
  </si>
  <si>
    <t>CV8846324</t>
  </si>
  <si>
    <t>رنده سلامه بن سالم الحربي</t>
  </si>
  <si>
    <t>lala3333@hotmail.com</t>
  </si>
  <si>
    <t>CV8851064</t>
  </si>
  <si>
    <t>ولاء مطر مسرع الحربي</t>
  </si>
  <si>
    <t>cutegirl201016@hotmail.com</t>
  </si>
  <si>
    <t>CV8895017</t>
  </si>
  <si>
    <t>نوره سالم رهيدن الجهنى</t>
  </si>
  <si>
    <t>dunots-4@hotmail.com</t>
  </si>
  <si>
    <t>CV8947618</t>
  </si>
  <si>
    <t>عائشه سعيد متعب العمري</t>
  </si>
  <si>
    <t>a-lolo-a@hotmail.com</t>
  </si>
  <si>
    <t>CV9000733</t>
  </si>
  <si>
    <t>خليل عبدالله محمد الكيادي</t>
  </si>
  <si>
    <t>sha-sha_2009@hotmail.com</t>
  </si>
  <si>
    <t xml:space="preserve">CV9001283 </t>
  </si>
  <si>
    <t>ندى عبدالرحمن محمد غاوي</t>
  </si>
  <si>
    <t>honey-n-88@hotmail.com</t>
  </si>
  <si>
    <t>CV9018091</t>
  </si>
  <si>
    <t>خضراء فتحي محمد سعد</t>
  </si>
  <si>
    <t>m.o0on14@hotmail.com</t>
  </si>
  <si>
    <t>CV9027727</t>
  </si>
  <si>
    <t>سميره عمر احمد خواجه</t>
  </si>
  <si>
    <t>alhanen20112011@hotmail.com</t>
  </si>
  <si>
    <t>CV9142658</t>
  </si>
  <si>
    <t>هيام حسن قاسم اليماني</t>
  </si>
  <si>
    <t>hayoma.11@hotmail.com</t>
  </si>
  <si>
    <t xml:space="preserve">CV9228353 </t>
  </si>
  <si>
    <t>ساره حامد عيسى المالكي</t>
  </si>
  <si>
    <t>sss-s44@hotmail.com</t>
  </si>
  <si>
    <t xml:space="preserve">CV9270996 </t>
  </si>
  <si>
    <t>ناصر عبدالله هزاع المهداوي</t>
  </si>
  <si>
    <t>nasser05311@hotmail.com</t>
  </si>
  <si>
    <t>CV1015715</t>
  </si>
  <si>
    <t>حمده سعد حمدان السلمى</t>
  </si>
  <si>
    <t>gal-alrwoh@hotmail.com</t>
  </si>
  <si>
    <t>CV10180513</t>
  </si>
  <si>
    <t>اشواق حسن علي الزهراني</t>
  </si>
  <si>
    <t>aswag9999@gmail.com</t>
  </si>
  <si>
    <t>CV10184982</t>
  </si>
  <si>
    <t>شعاع محمد بن عبدالرحمن الحارثي</t>
  </si>
  <si>
    <t>sh3sh3-_-@hotmail.com</t>
  </si>
  <si>
    <t>CV10206491</t>
  </si>
  <si>
    <t>عاليه ناصر صالح الحارثي</t>
  </si>
  <si>
    <t>aliahnasser@hotmail.com</t>
  </si>
  <si>
    <t>CV10298668</t>
  </si>
  <si>
    <t>امل عمار جالي السلمي</t>
  </si>
  <si>
    <t>am.911.a@hotmail.com</t>
  </si>
  <si>
    <t>CV10375921</t>
  </si>
  <si>
    <t>هبه غازي منصور متوكل</t>
  </si>
  <si>
    <t>e7sas-m2010@hotmail.com</t>
  </si>
  <si>
    <t>CV10587584</t>
  </si>
  <si>
    <t>صباح احمد علي الغامدي</t>
  </si>
  <si>
    <t>ook280@yahoo.com</t>
  </si>
  <si>
    <t>CV10813845</t>
  </si>
  <si>
    <t>نجود خالد ابن حسن مساوى الفي</t>
  </si>
  <si>
    <t>alfikhalid@yahoo.com.sg</t>
  </si>
  <si>
    <t>CV10952276</t>
  </si>
  <si>
    <t>ساميه عقيل جابر العبدلي</t>
  </si>
  <si>
    <t>g.a.g100@hotmail.com</t>
  </si>
  <si>
    <t>CV11012396</t>
  </si>
  <si>
    <t>ساره شوعي عبدالله شنيمر</t>
  </si>
  <si>
    <t>asdnem@hotmail.com</t>
  </si>
  <si>
    <t>CV11029759</t>
  </si>
  <si>
    <t>نجود فهد عبدالله الصويغ</t>
  </si>
  <si>
    <t>yossef896@hotmail.com</t>
  </si>
  <si>
    <t>CV11068373</t>
  </si>
  <si>
    <t>اماني حامد احمد السالمي</t>
  </si>
  <si>
    <t>leelias-2010@hotmail.com</t>
  </si>
  <si>
    <t>CV11239828</t>
  </si>
  <si>
    <t>أفراح ناصر بن هزاع العتيبي</t>
  </si>
  <si>
    <t>afra7_afra7@hotmail.com</t>
  </si>
  <si>
    <t>CV11427415</t>
  </si>
  <si>
    <t>موسى يوسف بن احمد عسيري</t>
  </si>
  <si>
    <t>m-y1410@hotmail.com</t>
  </si>
  <si>
    <t>CV11699014</t>
  </si>
  <si>
    <t>خلود علي بن خلف المطيري</t>
  </si>
  <si>
    <t>aasd200829@gmail.com</t>
  </si>
  <si>
    <t>CV11778786</t>
  </si>
  <si>
    <t>مريم بنت علي بن مهدي الحودلي</t>
  </si>
  <si>
    <t>mariam-a7m@hotmail.com</t>
  </si>
  <si>
    <t>CV9028526</t>
  </si>
  <si>
    <t>عهود حسن حمد الغانمي</t>
  </si>
  <si>
    <t>hmsat2011@hotmail.com</t>
  </si>
  <si>
    <t>عبدالله المهداوي</t>
  </si>
  <si>
    <t>يرغب في وظيفة بجدة أو مكة ... الرياض بعيدة عن الليث</t>
  </si>
  <si>
    <t>شركة المسكن الميسر</t>
  </si>
  <si>
    <t>عبدالكريم حمد الحميد</t>
  </si>
  <si>
    <t>يوجد واتس آب //+استفسار عن نوع الإعاقة</t>
  </si>
  <si>
    <t>خالد عبدالرحمن المحمادي</t>
  </si>
  <si>
    <t>عبدالعزيز سعيد ال مدشوش</t>
  </si>
  <si>
    <t xml:space="preserve"> azo6000@gmail.com</t>
  </si>
  <si>
    <t xml:space="preserve"> ناصر عبدالله السبيعي</t>
  </si>
  <si>
    <t>مشعل حسين ال سالم</t>
  </si>
  <si>
    <t>يرغب في التقدم للوظيفة / تبين أنه غير معاق</t>
  </si>
  <si>
    <t>ملهوي موسي الربعي</t>
  </si>
  <si>
    <t xml:space="preserve"> ايمن عبدالله التويجري</t>
  </si>
  <si>
    <t xml:space="preserve"> roo7-ayman@hotmail.com</t>
  </si>
  <si>
    <t>خالد سعود المطيري</t>
  </si>
  <si>
    <t>فيصل محمد الاسمري</t>
  </si>
  <si>
    <t xml:space="preserve"> princefaisal_2@hotmail.com</t>
  </si>
  <si>
    <t>تبين أنه غير معاق تم ترشيحه لوظيفة استقبال شركة أنظمة الكمبيوتر السعودية</t>
  </si>
  <si>
    <t xml:space="preserve"> رائد عبدالله حكمي</t>
  </si>
  <si>
    <t>شركة أنظمة الكمبيوتر السعودية</t>
  </si>
  <si>
    <t>يوجد واتس آب
-- تقدم عن طريق البوابة</t>
  </si>
  <si>
    <t>عمر المطيري</t>
  </si>
  <si>
    <t>عبدالعزيز الشهراني</t>
  </si>
  <si>
    <t>سلمان العميم</t>
  </si>
  <si>
    <t>عبدالله القحطاني</t>
  </si>
  <si>
    <t>يوجد واتس اب/ مراسلة بالبريد</t>
  </si>
  <si>
    <t>ناصر المقاطي</t>
  </si>
  <si>
    <t>عبدالله المطيري</t>
  </si>
  <si>
    <t>نواف الرويلي</t>
  </si>
  <si>
    <t>فيصل العتيق</t>
  </si>
  <si>
    <t>مهند عبدالله المزيني</t>
  </si>
  <si>
    <t>موافق</t>
  </si>
  <si>
    <t>عبدالرحمن مساوي</t>
  </si>
  <si>
    <t>راكان العتيبي</t>
  </si>
  <si>
    <t xml:space="preserve">CV8874826 </t>
  </si>
  <si>
    <t>عبدالحكيم محمد سماح الشراري</t>
  </si>
  <si>
    <t>لا يوجد إعاقة</t>
  </si>
  <si>
    <t>CV11933979</t>
  </si>
  <si>
    <t>فايز دحيم خزام البيشي</t>
  </si>
  <si>
    <t>عبدالرحمن صائغ</t>
  </si>
  <si>
    <t>مرفق على البوابة سيرة ذاتية من طاقات</t>
  </si>
  <si>
    <t>يوجد واتس آب
-- تقدم عن طريق البوابة على (وظيفة استقبال ووظيفة خدمة عملاء) وظيفة موظف خدمة عملاء:لذوي الاحتياجات الخاصة/ تم ترشيحة لوظيفة موظف استقبال حيث أنها لا افضلية</t>
  </si>
  <si>
    <t>أحمد محمد القحطاني</t>
  </si>
  <si>
    <t xml:space="preserve">CV9364659 </t>
  </si>
  <si>
    <t>ابراهيم بن ثاني بن حدران العنزي</t>
  </si>
  <si>
    <t>عبدالله علي الشهري</t>
  </si>
  <si>
    <t>احمد ماجد دانش</t>
  </si>
  <si>
    <t xml:space="preserve"> mad@majiddanish.com</t>
  </si>
  <si>
    <t xml:space="preserve"> ارغب العمل في مكة المكرمة او جدة لحالتي الخاصة </t>
  </si>
  <si>
    <t xml:space="preserve">لا يوجد واتس اب/ مراسلة بالبريد
--- الاعاقة : الدراع الايمن لا استطيع تحريكة وانما كف يد اليمنه استطيع تحريكها  وهذه الاعاقة حصلت بعد اجراء عملية جراحية لي . </t>
  </si>
  <si>
    <t>عبدالله محمد براك عيد</t>
  </si>
  <si>
    <t xml:space="preserve"> abooode_236@hotmail.com</t>
  </si>
  <si>
    <t>راشد عايض الدوسري</t>
  </si>
  <si>
    <t>ابراهيم عبدالعزيز موسى</t>
  </si>
  <si>
    <t xml:space="preserve"> عبدالله لافي الحربي</t>
  </si>
  <si>
    <t xml:space="preserve"> نواف عيضه المالكي</t>
  </si>
  <si>
    <t xml:space="preserve"> abdullahalmarzoug@gmail.com</t>
  </si>
  <si>
    <t>يوجد واتس آب
نوع الإعاقة: تكسر في الدم أنيميا منجلية (سيكلسيل)</t>
  </si>
  <si>
    <t>يوجد واتس آب
ارتعاشات عضليةولا يحتاج رفيق</t>
  </si>
  <si>
    <t>CV889830</t>
  </si>
  <si>
    <t>لا يوجد واتس اب/ مراسلة بالبريد
•         نوع الاعاقة بالتحديد :انيميا منجليه
•         هل تحتاج لرفيق أم لا: لا
حافز</t>
  </si>
  <si>
    <t>منير حمد المطوع العتيبي</t>
  </si>
  <si>
    <t>لا يوجد _ غير مسجل بالبوابة _ عن  طريق واتس</t>
  </si>
  <si>
    <t>يوجد واتس اب
--- الموظف غير مسجل بالبوابة ولكنه يسأل عن وظيفة وهو من ذوي الإحتياجات الخاصة "التراخي فالاعصاب"</t>
  </si>
  <si>
    <t>عبدالله معيبد الساير الحربي</t>
  </si>
  <si>
    <t>يوجد واتس آب
---- تقدم على الوظيفة عن طريق البوابة</t>
  </si>
  <si>
    <t>CV11557281</t>
  </si>
  <si>
    <t>عبدالمجيد علي محمد المبرد</t>
  </si>
  <si>
    <t>لا يوجد إعاقة والحمدالله</t>
  </si>
  <si>
    <t>شركة الإنجاز للإدارة والمقاولات</t>
  </si>
  <si>
    <t>يوجد واتس آب
---- متقدم للوظيفة من موقع طاقات</t>
  </si>
  <si>
    <t xml:space="preserve">CV10879981 </t>
  </si>
  <si>
    <t>عبدالله سعد عبدالله الحمود</t>
  </si>
  <si>
    <t xml:space="preserve"> ابراهيم نجعي</t>
  </si>
  <si>
    <t>كاتب إدخال بيانات</t>
  </si>
  <si>
    <t>يوسف العلي</t>
  </si>
  <si>
    <t xml:space="preserve"> محمد مبارك بني سلمان</t>
  </si>
  <si>
    <t>CV9364659</t>
  </si>
  <si>
    <t xml:space="preserve"> عبدالعزيز العويمري</t>
  </si>
  <si>
    <t>نواف عيضه المالكي</t>
  </si>
  <si>
    <t>CV11523951</t>
  </si>
  <si>
    <t>مشعل سعد محمد الشهراني</t>
  </si>
  <si>
    <t>كاتب ادخال بيانات / موظف استقبال</t>
  </si>
  <si>
    <t>اذا كانت اكثر من 5000 ممكن</t>
  </si>
  <si>
    <t>شركة مجموعة الربيعة الدولية</t>
  </si>
  <si>
    <t xml:space="preserve">نقوم بمراسلته من شهر يونيو و لايوجد رد من إتجاهه </t>
  </si>
  <si>
    <t>مطابق الشروط لكن غير مسجل بحافز</t>
  </si>
  <si>
    <t xml:space="preserve"> عبدالرحمن شليويح المقاطي</t>
  </si>
  <si>
    <t>لم يتم الرد حتى الآن</t>
  </si>
  <si>
    <t>محمد راشد</t>
  </si>
  <si>
    <t>التسويق من المنزل</t>
  </si>
  <si>
    <t>m.memo20@hotmail.com</t>
  </si>
  <si>
    <t>تم التواصل معه أكثر من مرة دون رد</t>
  </si>
  <si>
    <t>استكمال بيانات المقترح كانت من السيرة المرفقة</t>
  </si>
  <si>
    <t xml:space="preserve"> مها مفلح رابت الرشيدي</t>
  </si>
  <si>
    <t>mmmhhhaaa4455@gmail.com</t>
  </si>
  <si>
    <t xml:space="preserve">الوظيفة مناسبة لها- </t>
  </si>
  <si>
    <t>موضي المسعري</t>
  </si>
  <si>
    <t>modhi88@hotmail.com</t>
  </si>
  <si>
    <t>الوظيفة مناسبة له- مسجل بحافز</t>
  </si>
  <si>
    <t>Fawaz alghamdi</t>
  </si>
  <si>
    <t>fawaz.ssg@gmail.com</t>
  </si>
  <si>
    <t xml:space="preserve"> عبدالرحمن المغذوي</t>
  </si>
  <si>
    <t>Konafeh.989@gmail.com</t>
  </si>
  <si>
    <t>محمد الجهني</t>
  </si>
  <si>
    <t>faer.ner@gmail.com</t>
  </si>
  <si>
    <t xml:space="preserve">كم عدد ساعات الدوام : 8 ساعات 
حافز : غير مسجل </t>
  </si>
  <si>
    <t>اسماعيل الماس البلوشي</t>
  </si>
  <si>
    <t>ادارى</t>
  </si>
  <si>
    <t>shyboy99@hotmail.com</t>
  </si>
  <si>
    <t>تم رده بالموافقة ع مناقشة الشركة فالراتب</t>
  </si>
  <si>
    <t>شركة عبر المملكة السعودية - سبك</t>
  </si>
  <si>
    <t>طلال العنزي</t>
  </si>
  <si>
    <t xml:space="preserve">taenazi@gmail.com </t>
  </si>
  <si>
    <t>ناصر سعد راشد العجمي</t>
  </si>
  <si>
    <t xml:space="preserve">jaza1410@hotmail.com </t>
  </si>
  <si>
    <t>salem.awwad1986@gmail.com</t>
  </si>
  <si>
    <t>لم يتم الرد وتم تذكيره</t>
  </si>
  <si>
    <t>لايوجد رد</t>
  </si>
  <si>
    <t>طاهر صالح آل يسر</t>
  </si>
  <si>
    <t>شيمه العنزي</t>
  </si>
  <si>
    <t xml:space="preserve">  shyma333@hotmail.com </t>
  </si>
  <si>
    <t>يناسبها الوظيفة</t>
  </si>
  <si>
    <t>مكتب البواردي للإستشارات الهندسية</t>
  </si>
  <si>
    <t>غير مسجلة بحافز</t>
  </si>
  <si>
    <t>أمينه العنزي</t>
  </si>
  <si>
    <t>sunsource@hotmail.com</t>
  </si>
  <si>
    <t>مكان العمل غير مناسب ترغب بالعمل في الخفجي</t>
  </si>
  <si>
    <t>عهود السلامه</t>
  </si>
  <si>
    <t>ohod.123@hotmail.com</t>
  </si>
  <si>
    <t>لا يناسبها الوظيفة</t>
  </si>
  <si>
    <t>أثير الغامدي</t>
  </si>
  <si>
    <t>masg.1111@hotmail.com</t>
  </si>
  <si>
    <t>لا تناسبها الوظيفة لان مؤهلها العلمي ثانوي</t>
  </si>
  <si>
    <t>ليلى محمد فرحان العنزي</t>
  </si>
  <si>
    <t>lana123123@hotmail.com</t>
  </si>
  <si>
    <t>تناسبها الوظيفة</t>
  </si>
  <si>
    <t>Abrar Alklban</t>
  </si>
  <si>
    <t>abrar894@gmail.com</t>
  </si>
  <si>
    <t>مكان العمل لا يناسبها ترغب العمل في الخبر او عن بعد</t>
  </si>
  <si>
    <t>حنان الغربي عسيري</t>
  </si>
  <si>
    <t>hhnnoo491406@gmail.com</t>
  </si>
  <si>
    <t>مكان العمل غير مناسب ترغب العمل بمدينة مكة</t>
  </si>
  <si>
    <t>rana.9.9@hotmail.com</t>
  </si>
  <si>
    <t>لا تناسبها الوظيفة لعدم توافر الشروط</t>
  </si>
  <si>
    <t xml:space="preserve">عواد خليل ابراهيم الخيبري
</t>
  </si>
  <si>
    <t xml:space="preserve">موظف استقبال </t>
  </si>
  <si>
    <t xml:space="preserve">awad-h10@hotmail.com
</t>
  </si>
  <si>
    <t>تناسبه الوظيفة</t>
  </si>
  <si>
    <t>شركة الأبتكارات الألكترونية</t>
  </si>
  <si>
    <t xml:space="preserve">هاني عطية </t>
  </si>
  <si>
    <t>hani96961@hotmail.com</t>
  </si>
  <si>
    <t xml:space="preserve">مكان العمل غير مناسب </t>
  </si>
  <si>
    <t xml:space="preserve">أحمد الحربي </t>
  </si>
  <si>
    <t>ara1407@hotmail.com</t>
  </si>
  <si>
    <t>تم التواصل معه ولم يرد</t>
  </si>
  <si>
    <t xml:space="preserve">بسام الأحمدي </t>
  </si>
  <si>
    <t>jaree7_com@hotmai.com</t>
  </si>
  <si>
    <t>العمل بالرياض والعميل بمكة</t>
  </si>
  <si>
    <t>راكان عبدالله الجمود</t>
  </si>
  <si>
    <t>h-alhomod@hotmail.com</t>
  </si>
  <si>
    <t>مكان العمل غير مناسب يرغب العمل في مدينة البريدة</t>
  </si>
  <si>
    <t>حمزة الهوسه</t>
  </si>
  <si>
    <t>h-m-h-22@hotmail.com</t>
  </si>
  <si>
    <t xml:space="preserve">التواصل تم عبر البريد الالكتروني حيث انه لا يوجد واتس اب </t>
  </si>
  <si>
    <t xml:space="preserve">محمد المنجحي </t>
  </si>
  <si>
    <t>ve0a1@hotmail.com</t>
  </si>
  <si>
    <t>غير مسجل في حافز</t>
  </si>
  <si>
    <t xml:space="preserve">أوقف حسابه في البوابة وغير حالته الصحية من معاق إالى غير معاق </t>
  </si>
  <si>
    <t xml:space="preserve">عبدالله مساوي </t>
  </si>
  <si>
    <t>ajm05@hotmail.com</t>
  </si>
  <si>
    <t>العمل مناسب له</t>
  </si>
  <si>
    <t>شنار الدوسري</t>
  </si>
  <si>
    <t>oAIameer.gahrhm@gmail.com.</t>
  </si>
  <si>
    <t xml:space="preserve">تم تذكيره لارسال بياناته ولم يرد </t>
  </si>
  <si>
    <t>علي حسن الغامدي</t>
  </si>
  <si>
    <t>allawi99000@gmail.com</t>
  </si>
  <si>
    <t xml:space="preserve">عبدالله لافي الحربي </t>
  </si>
  <si>
    <t>abdullahalharbi1989@gmail.com</t>
  </si>
  <si>
    <t xml:space="preserve">التواصل تم عبر البريد حيث انه لايوجد واتس اب </t>
  </si>
  <si>
    <t xml:space="preserve">حسام سعيد الزهراني </t>
  </si>
  <si>
    <t>hsam29213@gmail.com</t>
  </si>
  <si>
    <t>فهد ابراهيم الحادي</t>
  </si>
  <si>
    <t>f_a.hd@hotmail.com</t>
  </si>
  <si>
    <t xml:space="preserve">جمعان سويلم الرشيدي </t>
  </si>
  <si>
    <t>rashidy.j@hotmail.com</t>
  </si>
  <si>
    <t xml:space="preserve">وليد محمد بن هادي مدخلي </t>
  </si>
  <si>
    <t>wleedooh_4u@hotmail.com</t>
  </si>
  <si>
    <t>سيتذكر الرقم المرجعي لحافز ثم يرسله إالينا</t>
  </si>
  <si>
    <t xml:space="preserve">مانع وليد القحطاني </t>
  </si>
  <si>
    <t xml:space="preserve">مطر عواض الشلوي </t>
  </si>
  <si>
    <t>MATAR8@windowslive.com</t>
  </si>
  <si>
    <t xml:space="preserve">زيد حامد الرويلي </t>
  </si>
  <si>
    <t>ــــــــــــــــــــ</t>
  </si>
  <si>
    <t>خالد عبدالرحمن المنتشري</t>
  </si>
  <si>
    <t>معقب</t>
  </si>
  <si>
    <t>tntmooz@hotmail.com</t>
  </si>
  <si>
    <t>لا يوجد له واتس</t>
  </si>
  <si>
    <t>عبدالله مساوى</t>
  </si>
  <si>
    <t>مسجل بحافز</t>
  </si>
  <si>
    <t>محمد العنزي</t>
  </si>
  <si>
    <t>m0531404529@hotmail.com</t>
  </si>
  <si>
    <t>مهدي حبيب الحيز</t>
  </si>
  <si>
    <t>safioalarab@gmail.com</t>
  </si>
  <si>
    <t xml:space="preserve">لا يناسبه مكان العمل غير مناسب ويفكر في العمل عن بعد </t>
  </si>
  <si>
    <t xml:space="preserve"> صالح القحطاني</t>
  </si>
  <si>
    <t>salehraqa@gmail.com</t>
  </si>
  <si>
    <t>لا تناسبه الوظيفة لأن مؤهله جامعي</t>
  </si>
  <si>
    <t>تم التواصل معه ولم يتم الرد</t>
  </si>
  <si>
    <t>حمزه الهوسه</t>
  </si>
  <si>
    <t>لا يوجد واتس له</t>
  </si>
  <si>
    <t>عبدالله العنزي</t>
  </si>
  <si>
    <t>alamshy@hotmail.com</t>
  </si>
  <si>
    <t xml:space="preserve">تناسبه الوظيفة </t>
  </si>
  <si>
    <t>عواد خليل ابراهيم الخيبري</t>
  </si>
  <si>
    <t xml:space="preserve"> awad-h10@hotmail.com</t>
  </si>
  <si>
    <t>تناسبه الوظيفه المرسله له يوم 20/1</t>
  </si>
  <si>
    <t>هاني عطية</t>
  </si>
  <si>
    <t>hani96961@gmail.com</t>
  </si>
  <si>
    <t>لا تنسبه الوظيفة يرغب العمل بجده</t>
  </si>
  <si>
    <t>احمد الحربي</t>
  </si>
  <si>
    <t>تم التواصل معه بإنتظار الرد</t>
  </si>
  <si>
    <t>بسام الاحمدي</t>
  </si>
  <si>
    <t>مكان العمل غير مناسب يرغب بالعمل في مكة</t>
  </si>
  <si>
    <t>مطلق ال سلامه</t>
  </si>
  <si>
    <t>Mmhs1411@hitmail.com</t>
  </si>
  <si>
    <t>مكان العمل غير مناسب يرغب بالعمل في الدمام</t>
  </si>
  <si>
    <t>مهند القحطاني</t>
  </si>
  <si>
    <t>mb_alqhtani@hotmail.com</t>
  </si>
  <si>
    <t xml:space="preserve"> oAIameer.gahrhm@gmail.com.c</t>
  </si>
  <si>
    <t xml:space="preserve">تم الواصل معه ولم يتم الرد </t>
  </si>
  <si>
    <t>taenazi@gmail.com</t>
  </si>
  <si>
    <t>علي الغامدي</t>
  </si>
  <si>
    <t>أحمد كريمي</t>
  </si>
  <si>
    <t>a1400_aa@hoTmail.com</t>
  </si>
  <si>
    <t>تم التواصل معه وبإنتظار الرد</t>
  </si>
  <si>
    <t>لا تناسبه الوظيفة</t>
  </si>
  <si>
    <t>لا تناسبه لعدم مقدرته على الحركة</t>
  </si>
  <si>
    <t>noony-050@hotmail.com</t>
  </si>
  <si>
    <t>فيصل منور الحربي</t>
  </si>
  <si>
    <t>Faisal.m.alharbi@hotmail.com</t>
  </si>
  <si>
    <t>لا تناسبه الوظيفةالمرسله يوم يوم 20/1لان مؤهله العلمي أكبر</t>
  </si>
  <si>
    <t>حسام سعيد الزهراني</t>
  </si>
  <si>
    <t>لا تناسبه الوظيفة لنه ليس من ذوي الاحتياجات الخاصة</t>
  </si>
  <si>
    <t>Salle72255@hotmail.com</t>
  </si>
  <si>
    <t xml:space="preserve"> علي جعفر امسيبيح</t>
  </si>
  <si>
    <t>Ali28281@hotmail.com</t>
  </si>
  <si>
    <t>عدنان جارالله المالكي</t>
  </si>
  <si>
    <t>abu_hatan2008@hotmail.com</t>
  </si>
  <si>
    <t>تناسبه الوظيفة المرسله له يوم 20/1</t>
  </si>
  <si>
    <t>محمد مبشر الراجحي</t>
  </si>
  <si>
    <t>mohammedm.alrjhi@gmail.com</t>
  </si>
  <si>
    <t>تم التواصل معه بانتظار الرد</t>
  </si>
  <si>
    <t>مكان العمل لا يناسبه يرغب العمل بالدمام</t>
  </si>
  <si>
    <t>علي محمد الشومري</t>
  </si>
  <si>
    <t>مكان العمل لا يناسبه يرغب العمل بالشرقية</t>
  </si>
  <si>
    <t>مكان العمل لا يناسبه</t>
  </si>
  <si>
    <t xml:space="preserve"> مطر عواض الشلوي</t>
  </si>
  <si>
    <t>تناسبه الوظيفة المرسلة له يوم 20/1</t>
  </si>
  <si>
    <t>تم مراسلته بإنتظار الرد</t>
  </si>
  <si>
    <t>محمد سلمان المقرن</t>
  </si>
  <si>
    <t>ali.alibrahim@outlook.com</t>
  </si>
  <si>
    <t>علي عبدالرحمن العريني</t>
  </si>
  <si>
    <t>ali.jrjr@gmail.com</t>
  </si>
  <si>
    <t>وليد محمد مدخلي</t>
  </si>
  <si>
    <t>مناسبة الوظيفة التي تم ارسالها له يوم 20/1</t>
  </si>
  <si>
    <t>ناصر سعد العجمي</t>
  </si>
  <si>
    <t>مناسبة الوظيفة التي تم ارسالها له يوم 20/2</t>
  </si>
  <si>
    <t xml:space="preserve"> اسماعيل الماس البلوشي</t>
  </si>
  <si>
    <t>مناسبة الوظيفة التي تم ارسالها له يوم 20/3</t>
  </si>
  <si>
    <t xml:space="preserve"> إبراهيم أحمد آل الضلفاء</t>
  </si>
  <si>
    <t>viiiiip00@hotmail.com</t>
  </si>
  <si>
    <t>مناسبة الوظيفة التي تم ارسالها له يوم 20/4</t>
  </si>
  <si>
    <t>أنس حسين الزهراني</t>
  </si>
  <si>
    <t>cs-anas@hotmail.com</t>
  </si>
  <si>
    <t>عناد خالد الدعجاني</t>
  </si>
  <si>
    <t>ANAD-_-666@hotmail.com</t>
  </si>
  <si>
    <t xml:space="preserve">عبدالله المساوي </t>
  </si>
  <si>
    <t>مساعد إداري</t>
  </si>
  <si>
    <t>شركة الابتكارات الالكترونية</t>
  </si>
  <si>
    <t>مسجل في حافز بالرقم : 1206713</t>
  </si>
  <si>
    <t>فواز سعود صالح الغامدي</t>
  </si>
  <si>
    <t xml:space="preserve">الوظيفة تناسبه </t>
  </si>
  <si>
    <t xml:space="preserve">طلال شافي جزاع العنزي </t>
  </si>
  <si>
    <t xml:space="preserve">تم التواصل معه بالبريد الالكتروني حيث انه لا يوجد واتس اب </t>
  </si>
  <si>
    <t xml:space="preserve">فيصل منور الحربي </t>
  </si>
  <si>
    <t xml:space="preserve">عدنان جارالله المالكي </t>
  </si>
  <si>
    <t>الوظيفة تناسبه</t>
  </si>
  <si>
    <t>ابراهيم أحمد ال الضلفاء</t>
  </si>
  <si>
    <t xml:space="preserve">اسماعيل الماس البلوشي </t>
  </si>
  <si>
    <t>الوظيفه تناسبه</t>
  </si>
  <si>
    <t xml:space="preserve">مشعل ماطر العنزي </t>
  </si>
  <si>
    <t xml:space="preserve">سليمان جابر الودعاني </t>
  </si>
  <si>
    <t xml:space="preserve">خالد مفضي العنزي </t>
  </si>
  <si>
    <t>iloneu@hotmail.com</t>
  </si>
  <si>
    <t xml:space="preserve">عبد العزيز محمد الشهراني </t>
  </si>
  <si>
    <t>a0535232233@hotmail.com</t>
  </si>
  <si>
    <t xml:space="preserve">عبدالرحمن شليويح المقاطي </t>
  </si>
  <si>
    <t xml:space="preserve">زكريا معتوق الهاجري </t>
  </si>
  <si>
    <t xml:space="preserve">طارق أحمد شراحيلي </t>
  </si>
  <si>
    <t xml:space="preserve"> ليلى محمد فرحان العنزي</t>
  </si>
  <si>
    <t>تناسبها وظيفة الشركة نفسها التي تم ارسالها يوم 26</t>
  </si>
  <si>
    <t xml:space="preserve">لا يوجد واتس له </t>
  </si>
  <si>
    <t xml:space="preserve"> افراح السهلي</t>
  </si>
  <si>
    <t>Afrah.f@live.com</t>
  </si>
  <si>
    <t>awad-h10@hotmail.com</t>
  </si>
  <si>
    <t>لا تناسبه يريد العمل بجده</t>
  </si>
  <si>
    <t xml:space="preserve"> يوسف العلي</t>
  </si>
  <si>
    <t>y3rrb@hotmail.com</t>
  </si>
  <si>
    <t>عبدالله معيبد الساير</t>
  </si>
  <si>
    <t>إدارى</t>
  </si>
  <si>
    <t>love111mark@gmail.com</t>
  </si>
  <si>
    <t>شركة عبر</t>
  </si>
  <si>
    <t>ناصر سعد العجمى</t>
  </si>
  <si>
    <t>jaza410@hotmail.com</t>
  </si>
  <si>
    <t>سليمان جابر الودعانى</t>
  </si>
  <si>
    <t>aborad-8@hotmail</t>
  </si>
  <si>
    <t>خالد مفضى العنزى</t>
  </si>
  <si>
    <t>معاذ مساعد الحربى</t>
  </si>
  <si>
    <t>txz.666@hotmail.com</t>
  </si>
  <si>
    <t>جابر على حعبور</t>
  </si>
  <si>
    <t>jaberbnali@gmail</t>
  </si>
  <si>
    <t>مشعل ماطر العنزى</t>
  </si>
  <si>
    <t>مطر عواض الشلوى</t>
  </si>
  <si>
    <t xml:space="preserve"> الشركات التي تم مراسلاتها "بقائمة موظفين مقترحة" بمشروع إي-دوام</t>
  </si>
  <si>
    <t xml:space="preserve">كود الشركة </t>
  </si>
  <si>
    <t>اسم الشركة</t>
  </si>
  <si>
    <t>الوظائف المطلوبة (الاعلانات الوظيفية)</t>
  </si>
  <si>
    <t xml:space="preserve">عدد الموظفين المرسلين </t>
  </si>
  <si>
    <t>النوع</t>
  </si>
  <si>
    <t>تاريخ الارسال</t>
  </si>
  <si>
    <t>بريد الشركة</t>
  </si>
  <si>
    <t xml:space="preserve">رد الشركة </t>
  </si>
  <si>
    <t>ملاحظات</t>
  </si>
  <si>
    <t>20 موظفة من ذوي الإعاقة الحركية</t>
  </si>
  <si>
    <t xml:space="preserve">20 موظفة </t>
  </si>
  <si>
    <t>اناث</t>
  </si>
  <si>
    <t xml:space="preserve">بريد بطلب موظفين ذوي الإحتياجات الخاصة من حملة الشهادة الثانوية وأعلى من الجنسين </t>
  </si>
  <si>
    <t xml:space="preserve">10موظفين </t>
  </si>
  <si>
    <t>لا افضلية</t>
  </si>
  <si>
    <t>alanoud.aldeghaither.ext@siemens.com</t>
  </si>
  <si>
    <t xml:space="preserve">اختارت 5 موظفين ويوجد قائمة مقترحة اخرى لديهم جارى النظر بها  </t>
  </si>
  <si>
    <t>غير مسجلة على البوابة/ المراسلة من بريد CONTACT US</t>
  </si>
  <si>
    <t xml:space="preserve">جاري النظر في دفعة ثانية من الموظفين </t>
  </si>
  <si>
    <t>لايوجد</t>
  </si>
  <si>
    <t>كلية الفارابي</t>
  </si>
  <si>
    <t>خطاب طلب 10 موظفات من ذوي الاحتياجات الخاصة</t>
  </si>
  <si>
    <t xml:space="preserve">10 موظفات </t>
  </si>
  <si>
    <t>غير محدد حيث إن الارسال لم يتم من قبلنا</t>
  </si>
  <si>
    <t xml:space="preserve">الارسال من خلال القسم النسائي بجمعية حركية </t>
  </si>
  <si>
    <t>اختارت 10 موظفات من حركية مباشرة</t>
  </si>
  <si>
    <t>غير مسجلة على البوابة/ الارسال للموظفين تم عن طريق حركية</t>
  </si>
  <si>
    <t>طلب 50 موظف  رجال / ذزي إعاقة</t>
  </si>
  <si>
    <t xml:space="preserve"> 50 موظف </t>
  </si>
  <si>
    <t>ذكور</t>
  </si>
  <si>
    <t>الإرسال من خلال منسق المشروع</t>
  </si>
  <si>
    <t xml:space="preserve">جارى الدراسة </t>
  </si>
  <si>
    <t xml:space="preserve">غير مسجلة على البوابة/ وتم ارسال دفعة اولى من "5 موظفين"  </t>
  </si>
  <si>
    <t xml:space="preserve"> شركة بترا للصناعات الهندسية </t>
  </si>
  <si>
    <t xml:space="preserve">خطاب طلب موظفين لمجالات/ شؤون إدارية - سكرتارية - مدخل بيانات - محاسبة - استقبال - موارد بشرية </t>
  </si>
  <si>
    <t>19 موظف</t>
  </si>
  <si>
    <t xml:space="preserve">الارسال من خلال أ. فهد بجمعية حركية </t>
  </si>
  <si>
    <t xml:space="preserve">خطاب توظيف من حركية ولكن غير متوفر بريد للتواصل معهم وارسال المقترحات </t>
  </si>
  <si>
    <t>موظف اداري</t>
  </si>
  <si>
    <t xml:space="preserve">5 موظفين </t>
  </si>
  <si>
    <t>info@joudcom.com</t>
  </si>
  <si>
    <t>7 موظفين</t>
  </si>
  <si>
    <t>كاتب ادخال بيانات ذكور/ اناث</t>
  </si>
  <si>
    <t xml:space="preserve">10 موظفين </t>
  </si>
  <si>
    <t>اختار 2 موظفين</t>
  </si>
  <si>
    <t>تواصلوا مع 2 ويوجد واحد بهم على رأس عمل .. طلبوا مقترحين اخرين</t>
  </si>
  <si>
    <t>4موظفين</t>
  </si>
  <si>
    <t>القائمة غير مناسبة</t>
  </si>
  <si>
    <t>ارسلنا مقترحات اخرى للاختيار منهم ببيانات التواصل</t>
  </si>
  <si>
    <t>5 موظفين</t>
  </si>
  <si>
    <t>شؤون موظفين +5</t>
  </si>
  <si>
    <t>إداري  +1</t>
  </si>
  <si>
    <t xml:space="preserve">خدمة عملاء+3 </t>
  </si>
  <si>
    <t>سكرتير+ 2</t>
  </si>
  <si>
    <t>maticint@gmail.com</t>
  </si>
  <si>
    <t>sales@ibdaa.com.sa</t>
  </si>
  <si>
    <t>مؤسسة خالد الدرع للتجارة</t>
  </si>
  <si>
    <t>تم اختيار موظف واحد</t>
  </si>
  <si>
    <t>غير مسجلة على البوابة/ 
المراسلة من بريد CONTACT US
اجمالي من تم التواصل معهم قبل الارسال 27 عبر الواتس اب</t>
  </si>
  <si>
    <t>5 موظفين للعمل عن بعد</t>
  </si>
  <si>
    <t>جاري الدراسة</t>
  </si>
  <si>
    <t>4 موظفين لعمل ثابت</t>
  </si>
  <si>
    <t>لم يتم الرد نهائي بخصوص الموظفين وتم التواصل واتس اب للافادة</t>
  </si>
  <si>
    <t>مؤسسة كافل لرعاية الأيتام</t>
  </si>
  <si>
    <t>المقترح غير مناسب</t>
  </si>
  <si>
    <t>عميل لدي شركتنا</t>
  </si>
  <si>
    <t>شركة مجموعة العجو للتجارة</t>
  </si>
  <si>
    <t xml:space="preserve"> طلب سير ذاتية لذوي الاحتياجات الخاصة للعمل معنا في جميع مناطق المملكة
 (مساعد اداري/ كاتب إدخال بيانات/ موظفين استقبال)</t>
  </si>
  <si>
    <t>25 موظف</t>
  </si>
  <si>
    <t xml:space="preserve">تم رفض القائمة </t>
  </si>
  <si>
    <t>غير مسجلة على البوابة/ المراسلة من بريد CONTACT US
اجمالي من تم التواصل معهم بالقائمة الثانية 28</t>
  </si>
  <si>
    <t xml:space="preserve">17 موظف </t>
  </si>
  <si>
    <t>تم طلب تحديث القائمة المرسلة وفق شروط مرسلة \تم تعديل القائمة وارسالها - 17 موظف</t>
  </si>
  <si>
    <t>عيادات ميدي كير</t>
  </si>
  <si>
    <t xml:space="preserve"> طلب سير ذاتية لذوي الاحتياجات الخاصة للعمل بوظيفة كول سنتر "اناث"</t>
  </si>
  <si>
    <t>7 موظفات</t>
  </si>
  <si>
    <t>medicare.clinics.sa@gmail.com</t>
  </si>
  <si>
    <t>أرسل مقترح 1</t>
  </si>
  <si>
    <t>غير مسجلة على البوابة/ المراسلة من بريد CONTACT US
اجمالي من تم مراسلتهم  22 موظفة عبر الواتس وتبين عدم مناسبتهم</t>
  </si>
  <si>
    <t>تم اختيار موظفة واحدة</t>
  </si>
  <si>
    <t xml:space="preserve">المراسلة بالواتس اوضحت عدم توافق جميع الموظفات </t>
  </si>
  <si>
    <t>فندق كورت يارد ماريوت الرياض</t>
  </si>
  <si>
    <t>طلب مرسل من توافق مدخل بيانات  و مراقب كاميرات"ذكور"/ مساعد  طباخ "اناث"</t>
  </si>
  <si>
    <t>4 موظفين</t>
  </si>
  <si>
    <t>ذكور لمراقب الكاميرات
اناث لمساعد طباخ</t>
  </si>
  <si>
    <t>بريد المسؤول
b.alrasheed@hrdf.org.sa
بريد الفندق
mansour.alghamdi@marriott.com</t>
  </si>
  <si>
    <t>غير مسجلة على البوابة/ المراسلة من بريد OFFICAIL@EDAWAM.COM</t>
  </si>
  <si>
    <t xml:space="preserve">شركة SNS/ KSA </t>
  </si>
  <si>
    <t>خطاب طلب موظفين من ذوي الاحتياجات الخاصة للعمل "ممثل خدمة عملاء بنكية- ذكور"</t>
  </si>
  <si>
    <t>28 موظف</t>
  </si>
  <si>
    <t>salmoharib@saudinetworkers.com</t>
  </si>
  <si>
    <t xml:space="preserve">شركة الاستثمار كابيتال </t>
  </si>
  <si>
    <t>خطاب طلب موظفين من ذوي الاحتياجات الخاصة للعمل "ذكور - اناث"</t>
  </si>
  <si>
    <t>الإرسال من خلال منسق المشروع لحركية/ أ- فهد</t>
  </si>
  <si>
    <t>القائمة الأولى لم تناسب الشركة</t>
  </si>
  <si>
    <t>6 موظفين</t>
  </si>
  <si>
    <t>تم اختيار 2 موظفين والثالث لم يتم الموافقة عليه ومناسب / تم تعيين موظف واحد</t>
  </si>
  <si>
    <t>شركة الرياض للاستثمارات</t>
  </si>
  <si>
    <t xml:space="preserve"> طلب سير ذاتية لذوي الاحتياجات الخاصة للعمل لوظائف 
استقبال/ محاسب</t>
  </si>
  <si>
    <t>القائمة الأولى تم اختيار منها عدد 2 موظفين</t>
  </si>
  <si>
    <t>مسجلة وارسلت طلب الموظفين على بريد CONTACT US</t>
  </si>
  <si>
    <t>3 موظفين</t>
  </si>
  <si>
    <t>15/02/2015
16/02/2015</t>
  </si>
  <si>
    <t xml:space="preserve">القائمة الثانية لم يتم الرد </t>
  </si>
  <si>
    <t>طلب موظفين من التواصل على بريد اتصل بنا للمنسق للعمل عن بعد</t>
  </si>
  <si>
    <t>الارسال من خلال بريد المنسق</t>
  </si>
  <si>
    <t>اعلان وظيفة على البوابة تم نشره من قبل الشركة</t>
  </si>
  <si>
    <t>8 موظفين</t>
  </si>
  <si>
    <t>الارسال من خلال بريد مسؤول الشركات</t>
  </si>
  <si>
    <t>طلب توظيف ذوي احتياجات خاصة</t>
  </si>
  <si>
    <t>مسجلة ولها اعلانات وظيفية</t>
  </si>
  <si>
    <t>طلب توظيف ذوي احتياجات خاصة  مرسل من مسؤولي جمعية حركية أ/ محمد بن ماضي</t>
  </si>
  <si>
    <t>الارسال من خلال منسق المشروع</t>
  </si>
  <si>
    <t xml:space="preserve">طلب توظيف ذوي احتياجات خاصة  مرسل من مسؤولي </t>
  </si>
  <si>
    <t>ــــــ</t>
  </si>
  <si>
    <t>شركة العثيم</t>
  </si>
  <si>
    <t>طلب توظيف موظفات من ذوي الاعاقة خدمة عملاء للهاتف / اناث عمل عن بعد</t>
  </si>
  <si>
    <t>غير مسجلة / تواصلت معنا عن طريق الواتس اب</t>
  </si>
  <si>
    <t>المسكن الميسر</t>
  </si>
  <si>
    <t>اعلان وظيفة "استقبال" على البوابة تم نشره من قبل الشركة</t>
  </si>
  <si>
    <t>جارى الدراسة</t>
  </si>
  <si>
    <t xml:space="preserve">  شركة الانجاز للمقاولات والتجارة</t>
  </si>
  <si>
    <t xml:space="preserve">مدخل بيانات </t>
  </si>
  <si>
    <t>1 موظف</t>
  </si>
  <si>
    <t>الارسال من خلال اتصل بنا لان الشركة تواصلت على الواتس اب</t>
  </si>
  <si>
    <t>غير مسجلة على البوابة/ المراسلة من بريد CONTACT US
 تواصلت معنا عن طريق الواتس اب</t>
  </si>
  <si>
    <t>مجموعة الربيعة الدولية</t>
  </si>
  <si>
    <t>استقبال  
التسويق من المنزل</t>
  </si>
  <si>
    <t>10 موظفين</t>
  </si>
  <si>
    <t>مقترح 1/ استقبال  : 4 ذكور
مقترح 2 / التسويق من المنزل:  اناث -  ذكور</t>
  </si>
  <si>
    <t>قيد التنفيذ من قبلنا لم يتم الارسال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</si>
</sst>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[$£-809]#,##0.00"/>
  </numFmts>
  <fonts count="38">
    <font>
      <sz val="10.0"/>
      <color rgb="FF000000"/>
      <name val="Arial"/>
    </font>
    <font>
      <b/>
      <sz val="18.0"/>
      <color rgb="FF000000"/>
      <name val="Tahoma"/>
    </font>
    <font/>
    <font>
      <b/>
      <sz val="11.0"/>
      <color rgb="FF000000"/>
      <name val="Questrial"/>
    </font>
    <font>
      <sz val="11.0"/>
      <color rgb="FF000000"/>
      <name val="Questrial"/>
    </font>
    <font>
      <b/>
      <sz val="12.0"/>
      <color rgb="FFFFFFFF"/>
      <name val="Tahoma"/>
    </font>
    <font>
      <b/>
      <sz val="12.0"/>
      <color rgb="FF000000"/>
      <name val="Tahoma"/>
    </font>
    <font>
      <b/>
      <u/>
      <sz val="12.0"/>
      <color rgb="FF0000FF"/>
      <name val="Tahoma"/>
    </font>
    <font>
      <b/>
      <sz val="12.0"/>
      <color rgb="FF1A7A68"/>
      <name val="Tahoma"/>
    </font>
    <font>
      <b/>
      <u/>
      <sz val="12.0"/>
      <color rgb="FF0000FF"/>
      <name val="Tahoma"/>
    </font>
    <font>
      <b/>
      <u/>
      <sz val="12.0"/>
      <color rgb="FF0000FF"/>
      <name val="Tahoma"/>
    </font>
    <font>
      <b/>
      <u/>
      <sz val="12.0"/>
      <color rgb="FF0000FF"/>
      <name val="Tahoma"/>
    </font>
    <font>
      <b/>
      <u/>
      <sz val="12.0"/>
      <color rgb="FF0000FF"/>
      <name val="Tahoma"/>
    </font>
    <font>
      <b/>
      <sz val="11.0"/>
      <color rgb="FF000000"/>
      <name val="Tahoma"/>
    </font>
    <font>
      <b/>
      <u/>
      <sz val="12.0"/>
      <color rgb="FF0000FF"/>
      <name val="Tahoma"/>
    </font>
    <font>
      <b/>
      <u/>
      <sz val="11.0"/>
      <color rgb="FF0000FF"/>
      <name val="Tahoma"/>
    </font>
    <font>
      <b/>
      <u/>
      <sz val="12.0"/>
      <color rgb="FF0000FF"/>
      <name val="Tahoma"/>
    </font>
    <font>
      <b/>
      <sz val="11.0"/>
      <name val="Questrial"/>
    </font>
    <font>
      <b/>
      <u/>
      <sz val="12.0"/>
      <color rgb="FF0000FF"/>
      <name val="Arial"/>
    </font>
    <font>
      <b/>
      <sz val="16.0"/>
      <color rgb="FF000000"/>
      <name val="Tahoma"/>
    </font>
    <font>
      <b/>
      <u/>
      <sz val="12.0"/>
      <color rgb="FF0000FF"/>
      <name val="Arial"/>
    </font>
    <font>
      <b/>
      <u/>
      <sz val="11.0"/>
      <color rgb="FF0563C1"/>
      <name val="Questrial"/>
    </font>
    <font>
      <b/>
      <u/>
      <sz val="11.0"/>
      <color rgb="FF0563C1"/>
      <name val="Questrial"/>
    </font>
    <font>
      <u/>
      <sz val="11.0"/>
      <color rgb="FF0563C1"/>
      <name val="Questrial"/>
    </font>
    <font>
      <sz val="11.0"/>
      <color rgb="FF000000"/>
      <name val="Tahoma"/>
    </font>
    <font>
      <b/>
      <u/>
      <sz val="12.0"/>
      <color rgb="FF000000"/>
      <name val="Tahoma"/>
    </font>
    <font>
      <b/>
      <u/>
      <sz val="12.0"/>
      <color rgb="FF0000FF"/>
      <name val="Tahoma"/>
    </font>
    <font>
      <b/>
      <sz val="12.0"/>
      <color rgb="FF0000FF"/>
      <name val="Tahoma"/>
    </font>
    <font>
      <u/>
      <sz val="11.0"/>
      <color rgb="FF000000"/>
      <name val="Calibri"/>
    </font>
    <font>
      <u/>
      <sz val="11.0"/>
      <color rgb="FF000000"/>
      <name val="Calibri"/>
    </font>
    <font>
      <sz val="11.0"/>
      <color rgb="FF000000"/>
      <name val="Calibri"/>
    </font>
    <font>
      <b/>
      <sz val="16.0"/>
      <color rgb="FFB27700"/>
      <name val="Tahoma"/>
    </font>
    <font>
      <sz val="12.0"/>
      <color rgb="FF000000"/>
      <name val="Tahoma"/>
    </font>
    <font>
      <u/>
      <sz val="11.0"/>
      <color rgb="FF23A38B"/>
      <name val="Tahoma"/>
    </font>
    <font>
      <u/>
      <sz val="12.0"/>
      <color rgb="FF0000FF"/>
      <name val="Tahoma"/>
    </font>
    <font>
      <b/>
      <sz val="12.0"/>
      <name val="Tahoma"/>
    </font>
    <font>
      <u/>
      <sz val="12.0"/>
      <color rgb="FF0000FF"/>
      <name val="Tahoma"/>
    </font>
    <font>
      <sz val="10.0"/>
      <name val="Arial"/>
    </font>
  </fonts>
  <fills count="27">
    <fill>
      <patternFill patternType="none"/>
    </fill>
    <fill>
      <patternFill patternType="lightGray"/>
    </fill>
    <fill>
      <patternFill patternType="solid">
        <fgColor rgb="FF23A38B"/>
        <bgColor rgb="FF23A38B"/>
      </patternFill>
    </fill>
    <fill>
      <patternFill patternType="solid">
        <fgColor rgb="FFCBF3EC"/>
        <bgColor rgb="FFCBF3EC"/>
      </patternFill>
    </fill>
    <fill>
      <patternFill patternType="solid">
        <fgColor rgb="FFE3E1DC"/>
        <bgColor rgb="FFE3E1DC"/>
      </patternFill>
    </fill>
    <fill>
      <patternFill patternType="solid">
        <fgColor rgb="FF1A7966"/>
        <bgColor rgb="FF1A7966"/>
      </patternFill>
    </fill>
    <fill>
      <patternFill patternType="solid">
        <fgColor rgb="FF1A7A68"/>
        <bgColor rgb="FF1A7A68"/>
      </patternFill>
    </fill>
    <fill>
      <patternFill patternType="solid">
        <fgColor rgb="FFD8D8D8"/>
        <bgColor rgb="FFD8D8D8"/>
      </patternFill>
    </fill>
    <fill>
      <patternFill patternType="solid">
        <fgColor rgb="FFFF9999"/>
        <bgColor rgb="FFFF9999"/>
      </patternFill>
    </fill>
    <fill>
      <patternFill patternType="solid">
        <fgColor rgb="FFADA598"/>
        <bgColor rgb="FFADA598"/>
      </patternFill>
    </fill>
    <fill>
      <patternFill patternType="solid">
        <fgColor rgb="FFBFBFBF"/>
        <bgColor rgb="FFBFBFBF"/>
      </patternFill>
    </fill>
    <fill>
      <patternFill patternType="solid">
        <fgColor rgb="FFC9EDFF"/>
        <bgColor rgb="FFC9EDFF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E0A3"/>
        <bgColor rgb="FFFFE0A3"/>
      </patternFill>
    </fill>
    <fill>
      <patternFill patternType="solid">
        <fgColor rgb="FFFFE5FF"/>
        <bgColor rgb="FFFFE5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AE0C"/>
        <bgColor rgb="FFFFAE0C"/>
      </patternFill>
    </fill>
    <fill>
      <patternFill patternType="solid">
        <fgColor rgb="FFD99594"/>
        <bgColor rgb="FFD99594"/>
      </patternFill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9CC2E5"/>
        <bgColor rgb="FF9CC2E5"/>
      </patternFill>
    </fill>
    <fill>
      <patternFill patternType="solid">
        <fgColor rgb="FFB1EDEC"/>
        <bgColor rgb="FFB1EDEC"/>
      </patternFill>
    </fill>
    <fill>
      <patternFill patternType="solid">
        <fgColor rgb="FFC9DAF8"/>
        <bgColor rgb="FFC9DAF8"/>
      </patternFill>
    </fill>
    <fill>
      <patternFill patternType="solid">
        <fgColor rgb="FFF2F2F2"/>
        <bgColor rgb="FFF2F2F2"/>
      </patternFill>
    </fill>
  </fills>
  <borders count="21">
    <border/>
    <border>
      <left style="double">
        <color rgb="FF595959"/>
      </left>
      <top style="double">
        <color rgb="FF595959"/>
      </top>
      <bottom style="double">
        <color rgb="FF595959"/>
      </bottom>
    </border>
    <border>
      <top style="double">
        <color rgb="FF595959"/>
      </top>
      <bottom style="double">
        <color rgb="FF595959"/>
      </bottom>
    </border>
    <border>
      <right style="double">
        <color rgb="FF595959"/>
      </right>
      <top style="double">
        <color rgb="FF595959"/>
      </top>
      <bottom style="double">
        <color rgb="FF595959"/>
      </bottom>
    </border>
    <border>
      <left style="medium">
        <color rgb="FFBF9900"/>
      </left>
      <right style="medium">
        <color rgb="FFBF9900"/>
      </right>
      <top/>
      <bottom style="medium">
        <color rgb="FFBF9900"/>
      </bottom>
    </border>
    <border>
      <left style="medium">
        <color rgb="FFBF9900"/>
      </left>
      <right style="medium">
        <color rgb="FFBF9900"/>
      </right>
      <top style="medium">
        <color rgb="FFBF9900"/>
      </top>
      <bottom style="medium">
        <color rgb="FFB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BF9900"/>
      </left>
      <right style="medium">
        <color rgb="FFBF9900"/>
      </right>
      <top style="medium">
        <color rgb="FFBF9900"/>
      </top>
    </border>
    <border>
      <left style="medium">
        <color rgb="FFBF9900"/>
      </left>
      <right style="medium">
        <color rgb="FFBF9900"/>
      </right>
    </border>
    <border>
      <left/>
      <right/>
      <top/>
      <bottom/>
    </border>
    <border>
      <left style="medium">
        <color rgb="FFBF9900"/>
      </left>
      <right style="medium">
        <color rgb="FFBF9900"/>
      </right>
      <bottom/>
    </border>
    <border>
      <left style="medium">
        <color rgb="FFBF9900"/>
      </left>
      <right style="medium">
        <color rgb="FFBF9900"/>
      </right>
      <bottom style="medium">
        <color rgb="FFBF9900"/>
      </bottom>
    </border>
    <border>
      <left style="medium">
        <color rgb="FFBF9900"/>
      </left>
      <top style="medium">
        <color rgb="FFBF9900"/>
      </top>
      <bottom style="medium">
        <color rgb="FFBF9900"/>
      </bottom>
    </border>
    <border>
      <top style="medium">
        <color rgb="FFBF9900"/>
      </top>
      <bottom style="medium">
        <color rgb="FFBF9900"/>
      </bottom>
    </border>
    <border>
      <right style="medium">
        <color rgb="FFBF9900"/>
      </right>
      <top style="medium">
        <color rgb="FFBF9900"/>
      </top>
      <bottom style="medium">
        <color rgb="FFBF9900"/>
      </bottom>
    </border>
    <border>
      <left/>
      <top style="medium">
        <color rgb="FFBF9900"/>
      </top>
      <bottom style="medium">
        <color rgb="FFBF9900"/>
      </bottom>
    </border>
    <border>
      <right/>
      <top style="medium">
        <color rgb="FFBF9900"/>
      </top>
      <bottom style="medium">
        <color rgb="FFBF9900"/>
      </bottom>
    </border>
    <border>
      <right style="medium">
        <color rgb="FFBF9900"/>
      </right>
      <top style="medium">
        <color rgb="FFBF9900"/>
      </top>
    </border>
    <border>
      <right style="medium">
        <color rgb="FFBF9900"/>
      </right>
    </border>
    <border>
      <right style="medium">
        <color rgb="FFBF9900"/>
      </right>
      <bottom style="medium">
        <color rgb="FFBF9900"/>
      </bottom>
    </border>
    <border>
      <left style="medium">
        <color rgb="FFBF9900"/>
      </left>
      <right style="medium">
        <color rgb="FFBF9900"/>
      </right>
      <top style="medium">
        <color rgb="FFBF9900"/>
      </top>
      <bottom/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2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4" fillId="2" fontId="5" numFmtId="0" xfId="0" applyAlignment="1" applyBorder="1" applyFill="1" applyFont="1">
      <alignment horizontal="center" readingOrder="2" shrinkToFit="0" vertical="center" wrapText="1"/>
    </xf>
    <xf borderId="5" fillId="0" fontId="6" numFmtId="0" xfId="0" applyAlignment="1" applyBorder="1" applyFont="1">
      <alignment horizontal="center" readingOrder="2" shrinkToFit="0" vertical="center" wrapText="1"/>
    </xf>
    <xf borderId="5" fillId="2" fontId="6" numFmtId="0" xfId="0" applyAlignment="1" applyBorder="1" applyFont="1">
      <alignment horizontal="center" readingOrder="2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7" fillId="0" fontId="6" numFmtId="164" xfId="0" applyAlignment="1" applyBorder="1" applyFont="1" applyNumberFormat="1">
      <alignment horizontal="center" readingOrder="2" shrinkToFit="0" vertical="center" wrapText="1"/>
    </xf>
    <xf borderId="5" fillId="0" fontId="8" numFmtId="0" xfId="0" applyAlignment="1" applyBorder="1" applyFont="1">
      <alignment horizontal="center" readingOrder="2" shrinkToFit="0" vertical="center" wrapText="1"/>
    </xf>
    <xf borderId="5" fillId="3" fontId="6" numFmtId="0" xfId="0" applyAlignment="1" applyBorder="1" applyFill="1" applyFont="1">
      <alignment horizontal="center" readingOrder="2" shrinkToFit="0" vertical="center" wrapText="1"/>
    </xf>
    <xf borderId="5" fillId="4" fontId="6" numFmtId="0" xfId="0" applyAlignment="1" applyBorder="1" applyFill="1" applyFont="1">
      <alignment horizontal="center" readingOrder="2" shrinkToFit="0" vertical="center" wrapText="1"/>
    </xf>
    <xf borderId="5" fillId="0" fontId="9" numFmtId="0" xfId="0" applyAlignment="1" applyBorder="1" applyFont="1">
      <alignment horizontal="center" readingOrder="2" shrinkToFit="0" vertical="center" wrapText="1"/>
    </xf>
    <xf borderId="8" fillId="0" fontId="2" numFmtId="0" xfId="0" applyBorder="1" applyFont="1"/>
    <xf borderId="5" fillId="0" fontId="10" numFmtId="0" xfId="0" applyAlignment="1" applyBorder="1" applyFont="1">
      <alignment horizontal="center" shrinkToFit="0" vertical="center" wrapText="1"/>
    </xf>
    <xf borderId="5" fillId="5" fontId="6" numFmtId="0" xfId="0" applyAlignment="1" applyBorder="1" applyFill="1" applyFont="1">
      <alignment horizontal="center" readingOrder="2" shrinkToFit="0" vertical="center" wrapText="1"/>
    </xf>
    <xf borderId="5" fillId="6" fontId="6" numFmtId="0" xfId="0" applyAlignment="1" applyBorder="1" applyFill="1" applyFont="1">
      <alignment horizontal="center" readingOrder="2" shrinkToFit="0" vertical="center" wrapText="1"/>
    </xf>
    <xf borderId="5" fillId="7" fontId="6" numFmtId="0" xfId="0" applyAlignment="1" applyBorder="1" applyFill="1" applyFont="1">
      <alignment horizontal="center" readingOrder="2" shrinkToFit="0" vertical="center" wrapText="1"/>
    </xf>
    <xf borderId="5" fillId="8" fontId="6" numFmtId="0" xfId="0" applyAlignment="1" applyBorder="1" applyFill="1" applyFont="1">
      <alignment horizontal="center" readingOrder="2" shrinkToFit="0" vertical="center" wrapText="1"/>
    </xf>
    <xf borderId="5" fillId="0" fontId="6" numFmtId="164" xfId="0" applyAlignment="1" applyBorder="1" applyFont="1" applyNumberFormat="1">
      <alignment horizontal="center" readingOrder="2" shrinkToFit="0" vertical="center" wrapText="1"/>
    </xf>
    <xf borderId="5" fillId="9" fontId="6" numFmtId="0" xfId="0" applyAlignment="1" applyBorder="1" applyFill="1" applyFont="1">
      <alignment horizontal="center" readingOrder="2" shrinkToFit="0" vertical="center" wrapText="1"/>
    </xf>
    <xf borderId="5" fillId="9" fontId="11" numFmtId="0" xfId="0" applyAlignment="1" applyBorder="1" applyFont="1">
      <alignment horizontal="center" shrinkToFit="0" vertical="center" wrapText="1"/>
    </xf>
    <xf borderId="5" fillId="9" fontId="6" numFmtId="164" xfId="0" applyAlignment="1" applyBorder="1" applyFont="1" applyNumberFormat="1">
      <alignment horizontal="center" readingOrder="2" shrinkToFit="0" vertical="center" wrapText="1"/>
    </xf>
    <xf borderId="5" fillId="10" fontId="6" numFmtId="0" xfId="0" applyAlignment="1" applyBorder="1" applyFill="1" applyFont="1">
      <alignment horizontal="center" readingOrder="2" shrinkToFit="0" vertical="center" wrapText="1"/>
    </xf>
    <xf borderId="5" fillId="6" fontId="12" numFmtId="0" xfId="0" applyAlignment="1" applyBorder="1" applyFont="1">
      <alignment horizontal="center" shrinkToFit="0" vertical="center" wrapText="1"/>
    </xf>
    <xf borderId="5" fillId="6" fontId="6" numFmtId="164" xfId="0" applyAlignment="1" applyBorder="1" applyFont="1" applyNumberFormat="1">
      <alignment horizontal="center" readingOrder="2" shrinkToFit="0" vertical="center" wrapText="1"/>
    </xf>
    <xf borderId="5" fillId="0" fontId="6" numFmtId="0" xfId="0" applyAlignment="1" applyBorder="1" applyFont="1">
      <alignment horizontal="center" readingOrder="2" shrinkToFit="0" vertical="center" wrapText="1"/>
    </xf>
    <xf borderId="5" fillId="11" fontId="6" numFmtId="0" xfId="0" applyAlignment="1" applyBorder="1" applyFill="1" applyFont="1">
      <alignment horizontal="center" readingOrder="2" shrinkToFit="0" vertical="center" wrapText="1"/>
    </xf>
    <xf borderId="5" fillId="12" fontId="6" numFmtId="0" xfId="0" applyAlignment="1" applyBorder="1" applyFill="1" applyFont="1">
      <alignment horizontal="center" readingOrder="2" shrinkToFit="0" vertical="center" wrapText="1"/>
    </xf>
    <xf borderId="5" fillId="13" fontId="6" numFmtId="0" xfId="0" applyAlignment="1" applyBorder="1" applyFill="1" applyFont="1">
      <alignment horizontal="center" readingOrder="2" shrinkToFit="0" vertical="center" wrapText="1"/>
    </xf>
    <xf borderId="0" fillId="0" fontId="13" numFmtId="0" xfId="0" applyAlignment="1" applyFont="1">
      <alignment shrinkToFit="0" wrapText="1"/>
    </xf>
    <xf borderId="5" fillId="14" fontId="6" numFmtId="0" xfId="0" applyAlignment="1" applyBorder="1" applyFill="1" applyFont="1">
      <alignment horizontal="center" readingOrder="2" shrinkToFit="0" vertical="center" wrapText="1"/>
    </xf>
    <xf borderId="5" fillId="14" fontId="14" numFmtId="0" xfId="0" applyAlignment="1" applyBorder="1" applyFont="1">
      <alignment horizontal="center" shrinkToFit="0" vertical="center" wrapText="1"/>
    </xf>
    <xf borderId="5" fillId="14" fontId="6" numFmtId="164" xfId="0" applyAlignment="1" applyBorder="1" applyFont="1" applyNumberFormat="1">
      <alignment horizontal="center" readingOrder="2" shrinkToFit="0" vertical="center" wrapText="1"/>
    </xf>
    <xf borderId="5" fillId="15" fontId="6" numFmtId="0" xfId="0" applyAlignment="1" applyBorder="1" applyFill="1" applyFont="1">
      <alignment horizontal="center" readingOrder="2" shrinkToFit="0" vertical="center" wrapText="1"/>
    </xf>
    <xf borderId="5" fillId="16" fontId="6" numFmtId="0" xfId="0" applyAlignment="1" applyBorder="1" applyFill="1" applyFont="1">
      <alignment horizontal="center" readingOrder="2" shrinkToFit="0" vertical="center" wrapText="1"/>
    </xf>
    <xf borderId="5" fillId="17" fontId="6" numFmtId="0" xfId="0" applyAlignment="1" applyBorder="1" applyFill="1" applyFont="1">
      <alignment horizontal="center" readingOrder="2" shrinkToFit="0" vertical="center" wrapText="1"/>
    </xf>
    <xf borderId="5" fillId="18" fontId="6" numFmtId="0" xfId="0" applyAlignment="1" applyBorder="1" applyFill="1" applyFont="1">
      <alignment horizontal="center" readingOrder="2" shrinkToFit="0" vertical="center" wrapText="1"/>
    </xf>
    <xf borderId="9" fillId="18" fontId="13" numFmtId="0" xfId="0" applyAlignment="1" applyBorder="1" applyFont="1">
      <alignment horizontal="center" readingOrder="2" shrinkToFit="0" vertical="center" wrapText="1"/>
    </xf>
    <xf borderId="7" fillId="18" fontId="6" numFmtId="0" xfId="0" applyAlignment="1" applyBorder="1" applyFont="1">
      <alignment horizontal="center" readingOrder="2" shrinkToFit="0" vertical="center" wrapText="1"/>
    </xf>
    <xf borderId="6" fillId="14" fontId="15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7" fillId="0" fontId="6" numFmtId="0" xfId="0" applyAlignment="1" applyBorder="1" applyFont="1">
      <alignment horizontal="center" readingOrder="2" shrinkToFit="0" vertical="center" wrapText="1"/>
    </xf>
    <xf borderId="4" fillId="6" fontId="6" numFmtId="0" xfId="0" applyAlignment="1" applyBorder="1" applyFont="1">
      <alignment horizontal="center" readingOrder="2" shrinkToFit="0" vertical="center" wrapText="1"/>
    </xf>
    <xf borderId="9" fillId="6" fontId="13" numFmtId="0" xfId="0" applyAlignment="1" applyBorder="1" applyFont="1">
      <alignment shrinkToFit="0" wrapText="1"/>
    </xf>
    <xf borderId="0" fillId="0" fontId="13" numFmtId="0" xfId="0" applyAlignment="1" applyFont="1">
      <alignment horizontal="center" readingOrder="2" shrinkToFit="0" vertical="center" wrapText="1"/>
    </xf>
    <xf borderId="5" fillId="0" fontId="6" numFmtId="49" xfId="0" applyAlignment="1" applyBorder="1" applyFont="1" applyNumberFormat="1">
      <alignment horizontal="center" readingOrder="2" shrinkToFit="0" vertical="center" wrapText="1"/>
    </xf>
    <xf borderId="5" fillId="0" fontId="16" numFmtId="49" xfId="0" applyAlignment="1" applyBorder="1" applyFont="1" applyNumberFormat="1">
      <alignment horizontal="center" shrinkToFit="0" vertical="center" wrapText="1"/>
    </xf>
    <xf borderId="7" fillId="17" fontId="6" numFmtId="0" xfId="0" applyAlignment="1" applyBorder="1" applyFont="1">
      <alignment horizontal="center" readingOrder="2" shrinkToFit="0" vertical="center" wrapText="1"/>
    </xf>
    <xf borderId="5" fillId="19" fontId="6" numFmtId="0" xfId="0" applyAlignment="1" applyBorder="1" applyFill="1" applyFont="1">
      <alignment horizontal="center" readingOrder="2" shrinkToFit="0" vertical="center" wrapText="1"/>
    </xf>
    <xf borderId="11" fillId="0" fontId="2" numFmtId="0" xfId="0" applyBorder="1" applyFont="1"/>
    <xf borderId="11" fillId="0" fontId="17" numFmtId="0" xfId="0" applyAlignment="1" applyBorder="1" applyFont="1">
      <alignment shrinkToFit="0" wrapText="0"/>
    </xf>
    <xf borderId="5" fillId="0" fontId="18" numFmtId="49" xfId="0" applyAlignment="1" applyBorder="1" applyFont="1" applyNumberFormat="1">
      <alignment horizontal="center" shrinkToFit="0" vertical="center" wrapText="1"/>
    </xf>
    <xf borderId="12" fillId="0" fontId="19" numFmtId="0" xfId="0" applyAlignment="1" applyBorder="1" applyFont="1">
      <alignment horizontal="center" readingOrder="2" shrinkToFit="0" vertical="center" wrapText="1"/>
    </xf>
    <xf borderId="13" fillId="0" fontId="2" numFmtId="0" xfId="0" applyBorder="1" applyFont="1"/>
    <xf borderId="14" fillId="0" fontId="2" numFmtId="0" xfId="0" applyBorder="1" applyFont="1"/>
    <xf borderId="5" fillId="20" fontId="6" numFmtId="0" xfId="0" applyAlignment="1" applyBorder="1" applyFill="1" applyFont="1">
      <alignment horizontal="center" readingOrder="2" shrinkToFit="0" vertical="center" wrapText="1"/>
    </xf>
    <xf borderId="5" fillId="20" fontId="20" numFmtId="49" xfId="0" applyAlignment="1" applyBorder="1" applyFont="1" applyNumberFormat="1">
      <alignment horizontal="center" shrinkToFit="0" vertical="center" wrapText="1"/>
    </xf>
    <xf borderId="5" fillId="20" fontId="6" numFmtId="164" xfId="0" applyAlignment="1" applyBorder="1" applyFont="1" applyNumberFormat="1">
      <alignment horizontal="center" readingOrder="2" shrinkToFit="0" vertical="center" wrapText="1"/>
    </xf>
    <xf borderId="5" fillId="0" fontId="6" numFmtId="0" xfId="0" applyAlignment="1" applyBorder="1" applyFont="1">
      <alignment horizontal="center" readingOrder="2" shrinkToFit="0" vertical="center" wrapText="0"/>
    </xf>
    <xf borderId="5" fillId="0" fontId="6" numFmtId="164" xfId="0" applyAlignment="1" applyBorder="1" applyFont="1" applyNumberFormat="1">
      <alignment horizontal="center" readingOrder="2" shrinkToFit="0" vertical="center" wrapText="0"/>
    </xf>
    <xf borderId="9" fillId="6" fontId="13" numFmtId="0" xfId="0" applyAlignment="1" applyBorder="1" applyFont="1">
      <alignment shrinkToFit="0" wrapText="0"/>
    </xf>
    <xf borderId="5" fillId="0" fontId="21" numFmtId="0" xfId="0" applyAlignment="1" applyBorder="1" applyFont="1">
      <alignment horizontal="center" shrinkToFit="0" vertical="center" wrapText="1"/>
    </xf>
    <xf borderId="5" fillId="21" fontId="6" numFmtId="0" xfId="0" applyAlignment="1" applyBorder="1" applyFill="1" applyFont="1">
      <alignment horizontal="center" readingOrder="2" shrinkToFit="0" vertical="center" wrapText="1"/>
    </xf>
    <xf borderId="5" fillId="22" fontId="6" numFmtId="0" xfId="0" applyAlignment="1" applyBorder="1" applyFill="1" applyFont="1">
      <alignment horizontal="center" readingOrder="2" shrinkToFit="0" vertical="center" wrapText="1"/>
    </xf>
    <xf borderId="5" fillId="18" fontId="6" numFmtId="0" xfId="0" applyAlignment="1" applyBorder="1" applyFont="1">
      <alignment horizontal="center" readingOrder="2" shrinkToFit="0" vertical="center" wrapText="0"/>
    </xf>
    <xf borderId="5" fillId="18" fontId="22" numFmtId="0" xfId="0" applyAlignment="1" applyBorder="1" applyFont="1">
      <alignment horizontal="center" shrinkToFit="0" vertical="center" wrapText="1"/>
    </xf>
    <xf borderId="5" fillId="18" fontId="6" numFmtId="164" xfId="0" applyAlignment="1" applyBorder="1" applyFont="1" applyNumberFormat="1">
      <alignment horizontal="center" readingOrder="2" shrinkToFit="0" vertical="center" wrapText="0"/>
    </xf>
    <xf borderId="5" fillId="23" fontId="6" numFmtId="0" xfId="0" applyAlignment="1" applyBorder="1" applyFill="1" applyFont="1">
      <alignment horizontal="center" readingOrder="2" shrinkToFit="0" vertical="center" wrapText="1"/>
    </xf>
    <xf borderId="5" fillId="24" fontId="6" numFmtId="0" xfId="0" applyAlignment="1" applyBorder="1" applyFill="1" applyFont="1">
      <alignment horizontal="center" readingOrder="2" shrinkToFit="0" vertical="center" wrapText="1"/>
    </xf>
    <xf borderId="5" fillId="0" fontId="2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9" fillId="6" fontId="24" numFmtId="0" xfId="0" applyAlignment="1" applyBorder="1" applyFont="1">
      <alignment horizontal="center" shrinkToFit="0" vertical="center" wrapText="1"/>
    </xf>
    <xf borderId="5" fillId="0" fontId="25" numFmtId="0" xfId="0" applyAlignment="1" applyBorder="1" applyFont="1">
      <alignment horizontal="center" readingOrder="2" shrinkToFit="0" vertical="center" wrapText="1"/>
    </xf>
    <xf borderId="5" fillId="0" fontId="6" numFmtId="165" xfId="0" applyAlignment="1" applyBorder="1" applyFont="1" applyNumberFormat="1">
      <alignment horizontal="center" readingOrder="2" shrinkToFit="0" vertical="center" wrapText="1"/>
    </xf>
    <xf borderId="0" fillId="0" fontId="0" numFmtId="0" xfId="0" applyAlignment="1" applyFont="1">
      <alignment shrinkToFit="0" wrapText="0"/>
    </xf>
    <xf borderId="5" fillId="0" fontId="26" numFmtId="0" xfId="0" applyAlignment="1" applyBorder="1" applyFont="1">
      <alignment horizontal="center" readingOrder="0" shrinkToFit="0" vertical="center" wrapText="1"/>
    </xf>
    <xf borderId="9" fillId="6" fontId="24" numFmtId="166" xfId="0" applyAlignment="1" applyBorder="1" applyFont="1" applyNumberFormat="1">
      <alignment horizontal="center" shrinkToFit="0" vertical="center" wrapText="1"/>
    </xf>
    <xf borderId="5" fillId="0" fontId="6" numFmtId="14" xfId="0" applyAlignment="1" applyBorder="1" applyFont="1" applyNumberFormat="1">
      <alignment horizontal="center" readingOrder="2" shrinkToFit="0" vertical="center" wrapText="1"/>
    </xf>
    <xf borderId="5" fillId="25" fontId="6" numFmtId="0" xfId="0" applyAlignment="1" applyBorder="1" applyFill="1" applyFont="1">
      <alignment horizontal="center" readingOrder="2" shrinkToFit="0" vertical="center" wrapText="1"/>
    </xf>
    <xf borderId="5" fillId="0" fontId="27" numFmtId="0" xfId="0" applyAlignment="1" applyBorder="1" applyFont="1">
      <alignment horizontal="center" readingOrder="0" shrinkToFit="0" vertical="center" wrapText="1"/>
    </xf>
    <xf borderId="0" fillId="18" fontId="6" numFmtId="14" xfId="0" applyAlignment="1" applyFont="1" applyNumberFormat="1">
      <alignment horizontal="center" readingOrder="0"/>
    </xf>
    <xf borderId="0" fillId="0" fontId="28" numFmtId="0" xfId="0" applyAlignment="1" applyFont="1">
      <alignment horizontal="left" readingOrder="0" shrinkToFit="0" vertical="bottom" wrapText="0"/>
    </xf>
    <xf borderId="0" fillId="0" fontId="29" numFmtId="0" xfId="0" applyAlignment="1" applyFont="1">
      <alignment readingOrder="0" shrinkToFit="0" vertical="bottom" wrapText="0"/>
    </xf>
    <xf borderId="0" fillId="0" fontId="30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readingOrder="0"/>
    </xf>
    <xf borderId="15" fillId="26" fontId="31" numFmtId="0" xfId="0" applyAlignment="1" applyBorder="1" applyFill="1" applyFont="1">
      <alignment horizontal="center" readingOrder="2" shrinkToFit="0" vertical="center" wrapText="0"/>
    </xf>
    <xf borderId="16" fillId="0" fontId="2" numFmtId="0" xfId="0" applyBorder="1" applyFont="1"/>
    <xf borderId="0" fillId="0" fontId="32" numFmtId="0" xfId="0" applyAlignment="1" applyFont="1">
      <alignment shrinkToFit="0" wrapText="0"/>
    </xf>
    <xf borderId="5" fillId="2" fontId="5" numFmtId="0" xfId="0" applyAlignment="1" applyBorder="1" applyFont="1">
      <alignment horizontal="center" readingOrder="2" shrinkToFit="0" vertical="center" wrapText="1"/>
    </xf>
    <xf borderId="7" fillId="0" fontId="6" numFmtId="0" xfId="0" applyAlignment="1" applyBorder="1" applyFont="1">
      <alignment horizontal="center" readingOrder="2" shrinkToFit="0" vertical="center" wrapText="0"/>
    </xf>
    <xf borderId="7" fillId="0" fontId="33" numFmtId="0" xfId="0" applyAlignment="1" applyBorder="1" applyFont="1">
      <alignment horizontal="center" readingOrder="2" shrinkToFit="0" vertical="center" wrapText="1"/>
    </xf>
    <xf borderId="7" fillId="0" fontId="34" numFmtId="0" xfId="0" applyAlignment="1" applyBorder="1" applyFont="1">
      <alignment horizontal="center" shrinkToFit="0" vertical="center" wrapText="1"/>
    </xf>
    <xf borderId="7" fillId="3" fontId="6" numFmtId="0" xfId="0" applyAlignment="1" applyBorder="1" applyFont="1">
      <alignment horizontal="center" readingOrder="2" shrinkToFit="0" vertical="center" wrapText="1"/>
    </xf>
    <xf borderId="5" fillId="0" fontId="35" numFmtId="0" xfId="0" applyAlignment="1" applyBorder="1" applyFont="1">
      <alignment horizontal="center" readingOrder="2" shrinkToFit="0" vertical="center" wrapText="1"/>
    </xf>
    <xf borderId="7" fillId="0" fontId="6" numFmtId="164" xfId="0" applyAlignment="1" applyBorder="1" applyFont="1" applyNumberFormat="1">
      <alignment horizontal="center" readingOrder="2" shrinkToFit="0" vertical="center" wrapText="0"/>
    </xf>
    <xf borderId="7" fillId="0" fontId="35" numFmtId="0" xfId="0" applyAlignment="1" applyBorder="1" applyFont="1">
      <alignment horizontal="center" readingOrder="2" shrinkToFit="0" vertical="center" wrapText="1"/>
    </xf>
    <xf borderId="7" fillId="0" fontId="8" numFmtId="0" xfId="0" applyAlignment="1" applyBorder="1" applyFont="1">
      <alignment horizontal="center" readingOrder="2" shrinkToFit="0" vertical="center" wrapText="1"/>
    </xf>
    <xf borderId="17" fillId="0" fontId="6" numFmtId="0" xfId="0" applyAlignment="1" applyBorder="1" applyFont="1">
      <alignment horizontal="center" readingOrder="2" shrinkToFit="0" vertical="center" wrapText="0"/>
    </xf>
    <xf borderId="7" fillId="0" fontId="6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5" fillId="0" fontId="6" numFmtId="49" xfId="0" applyAlignment="1" applyBorder="1" applyFont="1" applyNumberFormat="1">
      <alignment horizontal="center" readingOrder="2" shrinkToFit="0" vertical="center" wrapText="0"/>
    </xf>
    <xf borderId="20" fillId="3" fontId="6" numFmtId="0" xfId="0" applyAlignment="1" applyBorder="1" applyFont="1">
      <alignment horizontal="center" readingOrder="2" shrinkToFit="0" vertical="center" wrapText="1"/>
    </xf>
    <xf borderId="5" fillId="0" fontId="36" numFmtId="0" xfId="0" applyAlignment="1" applyBorder="1" applyFont="1">
      <alignment horizontal="center" shrinkToFit="0" vertical="center" wrapText="1"/>
    </xf>
    <xf borderId="0" fillId="0" fontId="32" numFmtId="0" xfId="0" applyAlignment="1" applyFont="1">
      <alignment horizontal="right" readingOrder="2" shrinkToFit="0" wrapText="0"/>
    </xf>
    <xf borderId="0" fillId="0" fontId="37" numFmtId="0" xfId="0" applyAlignment="1" applyFont="1">
      <alignment shrinkToFit="0" wrapText="0"/>
    </xf>
    <xf borderId="0" fillId="0" fontId="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mailto:special454@mail.net.sa" TargetMode="External"/><Relationship Id="rId10" Type="http://schemas.openxmlformats.org/officeDocument/2006/relationships/hyperlink" Target="mailto:MATAR8@windowslive.com" TargetMode="External"/><Relationship Id="rId13" Type="http://schemas.openxmlformats.org/officeDocument/2006/relationships/hyperlink" Target="mailto:allawi99000@gmail.com" TargetMode="External"/><Relationship Id="rId12" Type="http://schemas.openxmlformats.org/officeDocument/2006/relationships/hyperlink" Target="mailto:ajm05@hotmail.com" TargetMode="External"/><Relationship Id="rId1" Type="http://schemas.openxmlformats.org/officeDocument/2006/relationships/hyperlink" Target="mailto:hani96961@hotmail.com" TargetMode="External"/><Relationship Id="rId2" Type="http://schemas.openxmlformats.org/officeDocument/2006/relationships/hyperlink" Target="mailto:h-alhomod@hotmail.com" TargetMode="External"/><Relationship Id="rId3" Type="http://schemas.openxmlformats.org/officeDocument/2006/relationships/hyperlink" Target="mailto:h-m-h-22@hotmail.com" TargetMode="External"/><Relationship Id="rId4" Type="http://schemas.openxmlformats.org/officeDocument/2006/relationships/hyperlink" Target="mailto:ajm05@hotmail.com" TargetMode="External"/><Relationship Id="rId9" Type="http://schemas.openxmlformats.org/officeDocument/2006/relationships/hyperlink" Target="mailto:man3al3a6@gmail.com" TargetMode="External"/><Relationship Id="rId15" Type="http://schemas.openxmlformats.org/officeDocument/2006/relationships/hyperlink" Target="mailto:taenazi@gmail.com" TargetMode="External"/><Relationship Id="rId14" Type="http://schemas.openxmlformats.org/officeDocument/2006/relationships/hyperlink" Target="mailto:fawaz.ssg@gmail.com" TargetMode="External"/><Relationship Id="rId17" Type="http://schemas.openxmlformats.org/officeDocument/2006/relationships/hyperlink" Target="mailto:admn20091@hotmail.com" TargetMode="External"/><Relationship Id="rId16" Type="http://schemas.openxmlformats.org/officeDocument/2006/relationships/hyperlink" Target="mailto:iloneu@hotmail.com" TargetMode="External"/><Relationship Id="rId5" Type="http://schemas.openxmlformats.org/officeDocument/2006/relationships/hyperlink" Target="about:blank" TargetMode="External"/><Relationship Id="rId6" Type="http://schemas.openxmlformats.org/officeDocument/2006/relationships/hyperlink" Target="mailto:allawi99000@gmail.com" TargetMode="External"/><Relationship Id="rId18" Type="http://schemas.openxmlformats.org/officeDocument/2006/relationships/drawing" Target="../drawings/drawing1.xml"/><Relationship Id="rId7" Type="http://schemas.openxmlformats.org/officeDocument/2006/relationships/hyperlink" Target="mailto:abdullahalharbi1989@gmail.com" TargetMode="External"/><Relationship Id="rId8" Type="http://schemas.openxmlformats.org/officeDocument/2006/relationships/hyperlink" Target="mailto:wleedooh_4u@hotmail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7.0"/>
    <col customWidth="1" min="2" max="2" width="17.71"/>
    <col customWidth="1" min="3" max="3" width="40.57"/>
    <col customWidth="1" min="4" max="4" width="16.0"/>
    <col customWidth="1" min="5" max="5" width="37.29"/>
    <col customWidth="1" min="6" max="6" width="15.43"/>
    <col customWidth="1" min="7" max="7" width="13.14"/>
    <col customWidth="1" min="8" max="8" width="40.29"/>
    <col customWidth="1" min="9" max="9" width="41.43"/>
    <col customWidth="1" min="10" max="10" width="66.86"/>
    <col customWidth="1" min="11" max="12" width="17.29"/>
  </cols>
  <sheetData>
    <row r="1" ht="6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5"/>
    </row>
    <row r="2" ht="45.7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4"/>
      <c r="L2" s="5"/>
    </row>
    <row r="3" ht="30.75" customHeight="1">
      <c r="A3" s="7">
        <v>1.0</v>
      </c>
      <c r="B3" s="8">
        <v>566.0</v>
      </c>
      <c r="C3" s="8" t="s">
        <v>11</v>
      </c>
      <c r="D3" s="7" t="s">
        <v>12</v>
      </c>
      <c r="E3" s="9" t="str">
        <f>HYPERLINK("mailto:al-turrky@hotmail.com","al-turrky@hotmail.com")</f>
        <v>al-turrky@hotmail.com</v>
      </c>
      <c r="F3" s="10">
        <v>41939.0</v>
      </c>
      <c r="G3" s="11"/>
      <c r="H3" s="11"/>
      <c r="I3" s="12" t="s">
        <v>13</v>
      </c>
      <c r="J3" s="13" t="s">
        <v>14</v>
      </c>
      <c r="K3" s="4"/>
      <c r="L3" s="5"/>
    </row>
    <row r="4" ht="30.75" customHeight="1">
      <c r="A4" s="7">
        <v>2.0</v>
      </c>
      <c r="B4" s="7">
        <v>486.0</v>
      </c>
      <c r="C4" s="7" t="s">
        <v>15</v>
      </c>
      <c r="D4" s="7" t="s">
        <v>12</v>
      </c>
      <c r="E4" s="14" t="str">
        <f>HYPERLINK("mailto:set2015@hotmail.com","set2015@hotmail.com")</f>
        <v>set2015@hotmail.com</v>
      </c>
      <c r="F4" s="15"/>
      <c r="G4" s="11"/>
      <c r="H4" s="11"/>
      <c r="I4" s="12" t="s">
        <v>13</v>
      </c>
      <c r="J4" s="7"/>
      <c r="K4" s="4"/>
      <c r="L4" s="5"/>
    </row>
    <row r="5" ht="30.75" customHeight="1">
      <c r="A5" s="7">
        <v>3.0</v>
      </c>
      <c r="B5" s="8">
        <v>535.0</v>
      </c>
      <c r="C5" s="8" t="s">
        <v>16</v>
      </c>
      <c r="D5" s="7" t="s">
        <v>12</v>
      </c>
      <c r="E5" s="14" t="str">
        <f>HYPERLINK("mailto:yasser-jaber@hotmail.com","yasser-jaber@hotmail.com")</f>
        <v>yasser-jaber@hotmail.com</v>
      </c>
      <c r="F5" s="15"/>
      <c r="G5" s="7"/>
      <c r="H5" s="7"/>
      <c r="I5" s="12" t="s">
        <v>13</v>
      </c>
      <c r="J5" s="13" t="s">
        <v>14</v>
      </c>
      <c r="K5" s="4"/>
      <c r="L5" s="5"/>
    </row>
    <row r="6" ht="30.75" customHeight="1">
      <c r="A6" s="7">
        <v>4.0</v>
      </c>
      <c r="B6" s="8">
        <v>379.0</v>
      </c>
      <c r="C6" s="8" t="s">
        <v>17</v>
      </c>
      <c r="D6" s="7" t="s">
        <v>12</v>
      </c>
      <c r="E6" s="16" t="str">
        <f>HYPERLINK("mailto:kroom_00@hotmail.com","kroom_00@hotmail.com")</f>
        <v>kroom_00@hotmail.com</v>
      </c>
      <c r="F6" s="15"/>
      <c r="G6" s="7"/>
      <c r="H6" s="7"/>
      <c r="I6" s="12" t="s">
        <v>13</v>
      </c>
      <c r="J6" s="13" t="s">
        <v>14</v>
      </c>
      <c r="K6" s="4"/>
      <c r="L6" s="5"/>
    </row>
    <row r="7" ht="30.75" customHeight="1">
      <c r="A7" s="7">
        <v>5.0</v>
      </c>
      <c r="B7" s="8">
        <v>563.0</v>
      </c>
      <c r="C7" s="8" t="s">
        <v>18</v>
      </c>
      <c r="D7" s="7" t="s">
        <v>12</v>
      </c>
      <c r="E7" s="16" t="str">
        <f>HYPERLINK("mailto:A99972@gmail.com","A99972@gmail.com")</f>
        <v>A99972@gmail.com</v>
      </c>
      <c r="F7" s="15"/>
      <c r="G7" s="7"/>
      <c r="H7" s="7"/>
      <c r="I7" s="12" t="s">
        <v>13</v>
      </c>
      <c r="J7" s="13" t="s">
        <v>14</v>
      </c>
      <c r="K7" s="4"/>
      <c r="L7" s="5"/>
    </row>
    <row r="8" ht="30.75" customHeight="1">
      <c r="A8" s="7">
        <v>6.0</v>
      </c>
      <c r="B8" s="7">
        <v>565.0</v>
      </c>
      <c r="C8" s="7" t="s">
        <v>19</v>
      </c>
      <c r="D8" s="7" t="s">
        <v>12</v>
      </c>
      <c r="E8" s="16" t="str">
        <f>HYPERLINK("mailto:nono9449@gmail.com","nono9449@gmail.com")</f>
        <v>nono9449@gmail.com</v>
      </c>
      <c r="F8" s="15"/>
      <c r="G8" s="7"/>
      <c r="H8" s="7"/>
      <c r="I8" s="12" t="s">
        <v>13</v>
      </c>
      <c r="J8" s="7"/>
      <c r="K8" s="4"/>
      <c r="L8" s="5"/>
    </row>
    <row r="9" ht="30.75" customHeight="1">
      <c r="A9" s="7">
        <v>7.0</v>
      </c>
      <c r="B9" s="7">
        <v>567.0</v>
      </c>
      <c r="C9" s="7" t="s">
        <v>20</v>
      </c>
      <c r="D9" s="7" t="s">
        <v>12</v>
      </c>
      <c r="E9" s="9" t="str">
        <f>HYPERLINK("mailto:Make-dollar@hotmail.com","Make-dollar@hotmail.com")</f>
        <v>Make-dollar@hotmail.com</v>
      </c>
      <c r="F9" s="15"/>
      <c r="G9" s="7"/>
      <c r="H9" s="7"/>
      <c r="I9" s="12" t="s">
        <v>13</v>
      </c>
      <c r="J9" s="7"/>
      <c r="K9" s="4"/>
      <c r="L9" s="5"/>
    </row>
    <row r="10" ht="18.0" customHeight="1">
      <c r="A10" s="17"/>
      <c r="B10" s="18"/>
      <c r="C10" s="18"/>
      <c r="D10" s="18"/>
      <c r="E10" s="18"/>
      <c r="F10" s="18"/>
      <c r="G10" s="18"/>
      <c r="H10" s="18"/>
      <c r="I10" s="17"/>
      <c r="J10" s="18"/>
      <c r="K10" s="4"/>
      <c r="L10" s="5"/>
    </row>
    <row r="11" ht="36.0" customHeight="1">
      <c r="A11" s="7">
        <v>8.0</v>
      </c>
      <c r="B11" s="8">
        <v>540.0</v>
      </c>
      <c r="C11" s="8" t="s">
        <v>21</v>
      </c>
      <c r="D11" s="7" t="s">
        <v>22</v>
      </c>
      <c r="E11" s="16" t="str">
        <f>HYPERLINK("mailto:alfaten-00@windowslive.com","alfaten-00@windowslive.com")</f>
        <v>alfaten-00@windowslive.com</v>
      </c>
      <c r="F11" s="7"/>
      <c r="G11" s="7"/>
      <c r="H11" s="7"/>
      <c r="I11" s="12" t="s">
        <v>13</v>
      </c>
      <c r="J11" s="19" t="s">
        <v>14</v>
      </c>
      <c r="K11" s="4"/>
      <c r="L11" s="5"/>
    </row>
    <row r="12" ht="36.0" customHeight="1">
      <c r="A12" s="7">
        <v>9.0</v>
      </c>
      <c r="B12" s="8">
        <v>367.0</v>
      </c>
      <c r="C12" s="8" t="s">
        <v>23</v>
      </c>
      <c r="D12" s="7" t="s">
        <v>22</v>
      </c>
      <c r="E12" s="16" t="str">
        <f>HYPERLINK("mailto:vip.2007@msn.com","vip.2007@msn.com")</f>
        <v>vip.2007@msn.com</v>
      </c>
      <c r="F12" s="7"/>
      <c r="G12" s="7"/>
      <c r="H12" s="7"/>
      <c r="I12" s="12" t="s">
        <v>13</v>
      </c>
      <c r="J12" s="13" t="s">
        <v>14</v>
      </c>
      <c r="K12" s="4"/>
      <c r="L12" s="5"/>
    </row>
    <row r="13" ht="36.0" customHeight="1">
      <c r="A13" s="7">
        <v>10.0</v>
      </c>
      <c r="B13" s="8">
        <v>588.0</v>
      </c>
      <c r="C13" s="8" t="s">
        <v>24</v>
      </c>
      <c r="D13" s="7" t="s">
        <v>22</v>
      </c>
      <c r="E13" s="16" t="str">
        <f>HYPERLINK("mailto:zero_2003_110@hotmail.com","zero_2003_110@hotmail.com")</f>
        <v>zero_2003_110@hotmail.com</v>
      </c>
      <c r="F13" s="7"/>
      <c r="G13" s="7"/>
      <c r="H13" s="7"/>
      <c r="I13" s="12" t="s">
        <v>13</v>
      </c>
      <c r="J13" s="13" t="s">
        <v>14</v>
      </c>
      <c r="K13" s="4"/>
      <c r="L13" s="5"/>
    </row>
    <row r="14" ht="13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4"/>
      <c r="L14" s="5"/>
    </row>
    <row r="15" ht="36.0" customHeight="1">
      <c r="A15" s="7">
        <v>11.0</v>
      </c>
      <c r="B15" s="7">
        <v>591.0</v>
      </c>
      <c r="C15" s="7" t="s">
        <v>25</v>
      </c>
      <c r="D15" s="7" t="s">
        <v>26</v>
      </c>
      <c r="E15" s="16" t="str">
        <f>HYPERLINK("mailto:noonhwl@hotmail.com","noonhwl@hotmail.com")</f>
        <v>noonhwl@hotmail.com</v>
      </c>
      <c r="F15" s="7"/>
      <c r="G15" s="7"/>
      <c r="H15" s="7"/>
      <c r="I15" s="12" t="s">
        <v>13</v>
      </c>
      <c r="J15" s="20" t="s">
        <v>27</v>
      </c>
      <c r="K15" s="4"/>
      <c r="L15" s="5"/>
    </row>
    <row r="16" ht="36.0" customHeight="1">
      <c r="A16" s="7">
        <v>12.0</v>
      </c>
      <c r="B16" s="8">
        <v>331.0</v>
      </c>
      <c r="C16" s="8" t="s">
        <v>28</v>
      </c>
      <c r="D16" s="7" t="s">
        <v>26</v>
      </c>
      <c r="E16" s="16" t="str">
        <f>HYPERLINK("mailto:saad_mm_66@hotmail.com","saad_mm_66@hotmail.com")</f>
        <v>saad_mm_66@hotmail.com</v>
      </c>
      <c r="F16" s="7"/>
      <c r="G16" s="7"/>
      <c r="H16" s="7"/>
      <c r="I16" s="12" t="s">
        <v>13</v>
      </c>
      <c r="J16" s="13" t="s">
        <v>14</v>
      </c>
      <c r="K16" s="4"/>
      <c r="L16" s="5"/>
    </row>
    <row r="17" ht="36.0" hidden="1" customHeight="1">
      <c r="A17" s="7">
        <v>13.0</v>
      </c>
      <c r="B17" s="7">
        <v>378.0</v>
      </c>
      <c r="C17" s="7" t="s">
        <v>29</v>
      </c>
      <c r="D17" s="7" t="s">
        <v>26</v>
      </c>
      <c r="E17" s="16" t="str">
        <f>HYPERLINK("mailto:teerf7@hotmail.com","teerf7@hotmail.com")</f>
        <v>teerf7@hotmail.com</v>
      </c>
      <c r="F17" s="7"/>
      <c r="G17" s="7"/>
      <c r="H17" s="7"/>
      <c r="I17" s="12" t="s">
        <v>13</v>
      </c>
      <c r="J17" s="7"/>
      <c r="K17" s="4"/>
      <c r="L17" s="5"/>
    </row>
    <row r="18" ht="16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4"/>
      <c r="L18" s="5"/>
    </row>
    <row r="19" ht="36.0" customHeight="1">
      <c r="A19" s="7">
        <v>13.0</v>
      </c>
      <c r="B19" s="8">
        <v>586.0</v>
      </c>
      <c r="C19" s="8" t="s">
        <v>30</v>
      </c>
      <c r="D19" s="7" t="s">
        <v>31</v>
      </c>
      <c r="E19" s="16" t="str">
        <f>HYPERLINK("mailto:a0535232233@hotmail.com","a0535232233@hotmail.com")</f>
        <v>a0535232233@hotmail.com</v>
      </c>
      <c r="F19" s="7"/>
      <c r="G19" s="7"/>
      <c r="H19" s="7"/>
      <c r="I19" s="12" t="s">
        <v>13</v>
      </c>
      <c r="J19" s="13" t="s">
        <v>14</v>
      </c>
      <c r="K19" s="4"/>
      <c r="L19" s="5"/>
    </row>
    <row r="20" ht="36.0" customHeight="1">
      <c r="A20" s="7">
        <v>14.0</v>
      </c>
      <c r="B20" s="8">
        <v>484.0</v>
      </c>
      <c r="C20" s="8" t="s">
        <v>32</v>
      </c>
      <c r="D20" s="7" t="s">
        <v>31</v>
      </c>
      <c r="E20" s="16" t="str">
        <f>HYPERLINK("mailto:aa911_55@hotmail.com","aa911_55@hotmail.com")</f>
        <v>aa911_55@hotmail.com</v>
      </c>
      <c r="F20" s="7"/>
      <c r="G20" s="7"/>
      <c r="H20" s="7"/>
      <c r="I20" s="12" t="s">
        <v>13</v>
      </c>
      <c r="J20" s="13" t="s">
        <v>14</v>
      </c>
      <c r="K20" s="4"/>
      <c r="L20" s="5"/>
    </row>
    <row r="21" ht="36.0" customHeight="1">
      <c r="A21" s="7">
        <v>15.0</v>
      </c>
      <c r="B21" s="7">
        <v>609.0</v>
      </c>
      <c r="C21" s="7" t="s">
        <v>33</v>
      </c>
      <c r="D21" s="7" t="s">
        <v>31</v>
      </c>
      <c r="E21" s="9" t="str">
        <f>HYPERLINK("mailto:nrnora1234@gmail.com","nrnora1234@gmail.com")</f>
        <v>nrnora1234@gmail.com</v>
      </c>
      <c r="F21" s="7"/>
      <c r="G21" s="7"/>
      <c r="H21" s="7"/>
      <c r="I21" s="12" t="s">
        <v>13</v>
      </c>
      <c r="J21" s="7"/>
      <c r="K21" s="4"/>
      <c r="L21" s="5"/>
    </row>
    <row r="22" ht="16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4"/>
      <c r="L22" s="5"/>
    </row>
    <row r="23" ht="36.0" customHeight="1">
      <c r="A23" s="7">
        <v>16.0</v>
      </c>
      <c r="B23" s="8">
        <v>447.0</v>
      </c>
      <c r="C23" s="8" t="s">
        <v>34</v>
      </c>
      <c r="D23" s="7" t="s">
        <v>35</v>
      </c>
      <c r="E23" s="16" t="str">
        <f>HYPERLINK("mailto:munahii@hotmail.com","munahii@hotmail.com")</f>
        <v>munahii@hotmail.com</v>
      </c>
      <c r="F23" s="21">
        <v>41930.0</v>
      </c>
      <c r="G23" s="7"/>
      <c r="H23" s="7"/>
      <c r="I23" s="7" t="s">
        <v>36</v>
      </c>
      <c r="J23" s="13" t="s">
        <v>37</v>
      </c>
      <c r="K23" s="4"/>
      <c r="L23" s="5"/>
    </row>
    <row r="24" ht="36.0" customHeight="1">
      <c r="A24" s="7">
        <v>17.0</v>
      </c>
      <c r="B24" s="8">
        <v>391.0</v>
      </c>
      <c r="C24" s="8" t="s">
        <v>38</v>
      </c>
      <c r="D24" s="7" t="s">
        <v>35</v>
      </c>
      <c r="E24" s="16" t="str">
        <f>HYPERLINK("mailto:abokadem126@gmail.com","abokadem126@gmail.com")</f>
        <v>abokadem126@gmail.com</v>
      </c>
      <c r="F24" s="21">
        <v>41930.0</v>
      </c>
      <c r="G24" s="7"/>
      <c r="H24" s="7"/>
      <c r="I24" s="7" t="s">
        <v>36</v>
      </c>
      <c r="J24" s="13" t="s">
        <v>37</v>
      </c>
      <c r="K24" s="4"/>
      <c r="L24" s="5"/>
    </row>
    <row r="25" ht="36.0" customHeight="1">
      <c r="A25" s="7">
        <v>18.0</v>
      </c>
      <c r="B25" s="8">
        <v>444.0</v>
      </c>
      <c r="C25" s="8" t="s">
        <v>39</v>
      </c>
      <c r="D25" s="7" t="s">
        <v>35</v>
      </c>
      <c r="E25" s="16" t="str">
        <f>HYPERLINK("mailto:tr.t1416@hotmail.com","tr.t1416@hotmail.com")</f>
        <v>tr.t1416@hotmail.com</v>
      </c>
      <c r="F25" s="21">
        <v>41930.0</v>
      </c>
      <c r="G25" s="7"/>
      <c r="H25" s="7"/>
      <c r="I25" s="7" t="s">
        <v>36</v>
      </c>
      <c r="J25" s="13" t="s">
        <v>37</v>
      </c>
      <c r="K25" s="4"/>
      <c r="L25" s="5"/>
    </row>
    <row r="26" ht="36.0" customHeight="1">
      <c r="A26" s="7">
        <v>19.0</v>
      </c>
      <c r="B26" s="8">
        <v>508.0</v>
      </c>
      <c r="C26" s="8" t="s">
        <v>40</v>
      </c>
      <c r="D26" s="7" t="s">
        <v>35</v>
      </c>
      <c r="E26" s="16" t="str">
        <f>HYPERLINK("mailto:epr.onaizah@gmail.com","epr.onaizah@gmail.com")</f>
        <v>epr.onaizah@gmail.com</v>
      </c>
      <c r="F26" s="21">
        <v>41930.0</v>
      </c>
      <c r="G26" s="7"/>
      <c r="H26" s="7"/>
      <c r="I26" s="7" t="s">
        <v>36</v>
      </c>
      <c r="J26" s="13" t="s">
        <v>37</v>
      </c>
      <c r="K26" s="4"/>
      <c r="L26" s="5"/>
    </row>
    <row r="27" ht="36.0" customHeight="1">
      <c r="A27" s="7">
        <v>20.0</v>
      </c>
      <c r="B27" s="8">
        <v>516.0</v>
      </c>
      <c r="C27" s="8" t="s">
        <v>41</v>
      </c>
      <c r="D27" s="7" t="s">
        <v>35</v>
      </c>
      <c r="E27" s="16" t="str">
        <f>HYPERLINK("mailto:abdullahalmarzoug@gmail.com","abdullahalmarzoug@gmail.com")</f>
        <v>abdullahalmarzoug@gmail.com</v>
      </c>
      <c r="F27" s="21">
        <v>41930.0</v>
      </c>
      <c r="G27" s="7"/>
      <c r="H27" s="7"/>
      <c r="I27" s="7" t="s">
        <v>36</v>
      </c>
      <c r="J27" s="13" t="s">
        <v>37</v>
      </c>
      <c r="K27" s="4"/>
      <c r="L27" s="5"/>
    </row>
    <row r="28" ht="18.0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4"/>
      <c r="L28" s="5"/>
    </row>
    <row r="29" ht="36.0" customHeight="1">
      <c r="A29" s="7">
        <v>21.0</v>
      </c>
      <c r="B29" s="7">
        <v>158.0</v>
      </c>
      <c r="C29" s="7" t="s">
        <v>42</v>
      </c>
      <c r="D29" s="7" t="s">
        <v>35</v>
      </c>
      <c r="E29" s="16" t="str">
        <f>HYPERLINK("mailto:samoalsh@hotmail.com","samoalsh@hotmail.com")</f>
        <v>samoalsh@hotmail.com</v>
      </c>
      <c r="F29" s="21">
        <v>41930.0</v>
      </c>
      <c r="G29" s="7"/>
      <c r="H29" s="7"/>
      <c r="I29" s="7" t="s">
        <v>43</v>
      </c>
      <c r="J29" s="7"/>
      <c r="K29" s="4"/>
      <c r="L29" s="5"/>
    </row>
    <row r="30" ht="36.0" customHeight="1">
      <c r="A30" s="22">
        <v>22.0</v>
      </c>
      <c r="B30" s="22">
        <v>159.0</v>
      </c>
      <c r="C30" s="22" t="s">
        <v>44</v>
      </c>
      <c r="D30" s="22" t="s">
        <v>35</v>
      </c>
      <c r="E30" s="23" t="str">
        <f>HYPERLINK("mailto:waeeeenk@hotmail.com","waeeeenk@hotmail.com")</f>
        <v>waeeeenk@hotmail.com</v>
      </c>
      <c r="F30" s="24">
        <v>41930.0</v>
      </c>
      <c r="G30" s="22"/>
      <c r="H30" s="22"/>
      <c r="I30" s="22" t="s">
        <v>43</v>
      </c>
      <c r="J30" s="22" t="s">
        <v>45</v>
      </c>
      <c r="K30" s="4"/>
      <c r="L30" s="5"/>
    </row>
    <row r="31" ht="36.0" customHeight="1">
      <c r="A31" s="7">
        <v>23.0</v>
      </c>
      <c r="B31" s="8">
        <v>526.0</v>
      </c>
      <c r="C31" s="8" t="s">
        <v>46</v>
      </c>
      <c r="D31" s="7" t="s">
        <v>35</v>
      </c>
      <c r="E31" s="16" t="str">
        <f>HYPERLINK("mailto:At7ada_666@hotmail.com","At7ada_666@hotmail.com")</f>
        <v>At7ada_666@hotmail.com</v>
      </c>
      <c r="F31" s="21">
        <v>41930.0</v>
      </c>
      <c r="G31" s="7"/>
      <c r="H31" s="7"/>
      <c r="I31" s="7" t="s">
        <v>43</v>
      </c>
      <c r="J31" s="13" t="s">
        <v>37</v>
      </c>
      <c r="K31" s="4"/>
      <c r="L31" s="5"/>
    </row>
    <row r="32" ht="36.0" customHeight="1">
      <c r="A32" s="7">
        <v>24.0</v>
      </c>
      <c r="B32" s="7">
        <v>553.0</v>
      </c>
      <c r="C32" s="7" t="s">
        <v>47</v>
      </c>
      <c r="D32" s="7" t="s">
        <v>35</v>
      </c>
      <c r="E32" s="16" t="str">
        <f>HYPERLINK("mailto:ashwag22ksu@hotmail.com","ashwag22ksu@hotmail.com")</f>
        <v>ashwag22ksu@hotmail.com</v>
      </c>
      <c r="F32" s="21">
        <v>41930.0</v>
      </c>
      <c r="G32" s="7"/>
      <c r="H32" s="7"/>
      <c r="I32" s="7" t="s">
        <v>43</v>
      </c>
      <c r="J32" s="7"/>
      <c r="K32" s="4"/>
      <c r="L32" s="5"/>
    </row>
    <row r="33" ht="36.0" customHeight="1">
      <c r="A33" s="7">
        <v>25.0</v>
      </c>
      <c r="B33" s="7">
        <v>576.0</v>
      </c>
      <c r="C33" s="7" t="s">
        <v>48</v>
      </c>
      <c r="D33" s="7" t="s">
        <v>35</v>
      </c>
      <c r="E33" s="16" t="str">
        <f>HYPERLINK("mailto:rayan150@gmail.com","rayan150@gmail.com")</f>
        <v>rayan150@gmail.com</v>
      </c>
      <c r="F33" s="21">
        <v>41930.0</v>
      </c>
      <c r="G33" s="7"/>
      <c r="H33" s="7"/>
      <c r="I33" s="7" t="s">
        <v>43</v>
      </c>
      <c r="J33" s="25" t="s">
        <v>49</v>
      </c>
      <c r="K33" s="4"/>
      <c r="L33" s="5"/>
    </row>
    <row r="34" ht="17.25" customHeight="1">
      <c r="A34" s="18"/>
      <c r="B34" s="18"/>
      <c r="C34" s="18"/>
      <c r="D34" s="18"/>
      <c r="E34" s="26"/>
      <c r="F34" s="27"/>
      <c r="G34" s="18"/>
      <c r="H34" s="18"/>
      <c r="I34" s="18"/>
      <c r="J34" s="18"/>
      <c r="K34" s="4"/>
      <c r="L34" s="5"/>
    </row>
    <row r="35" ht="36.0" customHeight="1">
      <c r="A35" s="7">
        <v>26.0</v>
      </c>
      <c r="B35" s="7">
        <v>154.0</v>
      </c>
      <c r="C35" s="7" t="s">
        <v>50</v>
      </c>
      <c r="D35" s="7" t="s">
        <v>35</v>
      </c>
      <c r="E35" s="16" t="str">
        <f>HYPERLINK("mailto:dolydolydza@gmail.com","dolydolydza@gmail.com")</f>
        <v>dolydolydza@gmail.com</v>
      </c>
      <c r="F35" s="21">
        <v>41930.0</v>
      </c>
      <c r="G35" s="7"/>
      <c r="H35" s="7"/>
      <c r="I35" s="7" t="s">
        <v>51</v>
      </c>
      <c r="J35" s="7"/>
      <c r="K35" s="4"/>
      <c r="L35" s="5"/>
    </row>
    <row r="36" ht="36.0" customHeight="1">
      <c r="A36" s="7">
        <v>27.0</v>
      </c>
      <c r="B36" s="7">
        <v>155.0</v>
      </c>
      <c r="C36" s="7" t="s">
        <v>52</v>
      </c>
      <c r="D36" s="7" t="s">
        <v>35</v>
      </c>
      <c r="E36" s="16" t="str">
        <f>HYPERLINK("mailto:112233sm77@gmil.com","112233sm77@gmil.com")</f>
        <v>112233sm77@gmil.com</v>
      </c>
      <c r="F36" s="21">
        <v>41930.0</v>
      </c>
      <c r="G36" s="7"/>
      <c r="H36" s="7"/>
      <c r="I36" s="7" t="s">
        <v>51</v>
      </c>
      <c r="J36" s="7"/>
      <c r="K36" s="4"/>
      <c r="L36" s="5"/>
    </row>
    <row r="37" ht="36.0" customHeight="1">
      <c r="A37" s="7">
        <v>28.0</v>
      </c>
      <c r="B37" s="8">
        <v>506.0</v>
      </c>
      <c r="C37" s="8" t="s">
        <v>53</v>
      </c>
      <c r="D37" s="7" t="s">
        <v>35</v>
      </c>
      <c r="E37" s="16" t="str">
        <f>HYPERLINK("mailto:iloneu@hotmail.com","iloneu@hotmail.com")</f>
        <v>iloneu@hotmail.com</v>
      </c>
      <c r="F37" s="21">
        <v>41930.0</v>
      </c>
      <c r="G37" s="7"/>
      <c r="H37" s="28"/>
      <c r="I37" s="7" t="s">
        <v>51</v>
      </c>
      <c r="J37" s="13" t="s">
        <v>37</v>
      </c>
      <c r="K37" s="4"/>
      <c r="L37" s="5"/>
    </row>
    <row r="38" ht="36.0" customHeight="1">
      <c r="A38" s="7">
        <v>29.0</v>
      </c>
      <c r="B38" s="8">
        <v>527.0</v>
      </c>
      <c r="C38" s="8" t="s">
        <v>54</v>
      </c>
      <c r="D38" s="7" t="s">
        <v>35</v>
      </c>
      <c r="E38" s="16" t="str">
        <f>HYPERLINK("mailto:kkllloo@outlook.sa","kkllloo@outlook.sa")</f>
        <v>kkllloo@outlook.sa</v>
      </c>
      <c r="F38" s="21">
        <v>41930.0</v>
      </c>
      <c r="G38" s="7"/>
      <c r="H38" s="7"/>
      <c r="I38" s="7" t="s">
        <v>51</v>
      </c>
      <c r="J38" s="13" t="s">
        <v>37</v>
      </c>
      <c r="K38" s="4"/>
      <c r="L38" s="5"/>
    </row>
    <row r="39" ht="36.0" customHeight="1">
      <c r="A39" s="7">
        <v>30.0</v>
      </c>
      <c r="B39" s="8">
        <v>557.0</v>
      </c>
      <c r="C39" s="8" t="s">
        <v>30</v>
      </c>
      <c r="D39" s="7" t="s">
        <v>35</v>
      </c>
      <c r="E39" s="16" t="str">
        <f>HYPERLINK("mailto:azooz9112@example.com","azooz9112@example.com")</f>
        <v>azooz9112@example.com</v>
      </c>
      <c r="F39" s="21">
        <v>41930.0</v>
      </c>
      <c r="G39" s="7"/>
      <c r="H39" s="7"/>
      <c r="I39" s="7" t="s">
        <v>51</v>
      </c>
      <c r="J39" s="13" t="s">
        <v>37</v>
      </c>
      <c r="K39" s="4"/>
      <c r="L39" s="5"/>
    </row>
    <row r="40" ht="36.0" customHeight="1">
      <c r="A40" s="7">
        <v>31.0</v>
      </c>
      <c r="B40" s="8">
        <v>555.0</v>
      </c>
      <c r="C40" s="8" t="s">
        <v>55</v>
      </c>
      <c r="D40" s="7" t="s">
        <v>35</v>
      </c>
      <c r="E40" s="16" t="str">
        <f>HYPERLINK("mailto:aa_36_36@hotmail.com","aa_36_36@hotmail.com")</f>
        <v>aa_36_36@hotmail.com</v>
      </c>
      <c r="F40" s="21">
        <v>41930.0</v>
      </c>
      <c r="G40" s="7"/>
      <c r="H40" s="7"/>
      <c r="I40" s="7" t="s">
        <v>51</v>
      </c>
      <c r="J40" s="13" t="s">
        <v>37</v>
      </c>
      <c r="K40" s="4"/>
      <c r="L40" s="5"/>
    </row>
    <row r="41" ht="36.0" customHeight="1">
      <c r="A41" s="7">
        <v>32.0</v>
      </c>
      <c r="B41" s="8">
        <v>551.0</v>
      </c>
      <c r="C41" s="8" t="s">
        <v>56</v>
      </c>
      <c r="D41" s="7" t="s">
        <v>35</v>
      </c>
      <c r="E41" s="16" t="str">
        <f>HYPERLINK("mailto:naif20011@hotmail.com","naif20011@hotmail.com")</f>
        <v>naif20011@hotmail.com</v>
      </c>
      <c r="F41" s="21">
        <v>41930.0</v>
      </c>
      <c r="G41" s="7"/>
      <c r="H41" s="7"/>
      <c r="I41" s="7" t="s">
        <v>51</v>
      </c>
      <c r="J41" s="13" t="s">
        <v>37</v>
      </c>
      <c r="K41" s="4"/>
      <c r="L41" s="5"/>
    </row>
    <row r="42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4"/>
      <c r="L42" s="5"/>
    </row>
    <row r="43" ht="60.75" customHeight="1">
      <c r="A43" s="7">
        <v>33.0</v>
      </c>
      <c r="B43" s="7">
        <v>340.0</v>
      </c>
      <c r="C43" s="7" t="s">
        <v>57</v>
      </c>
      <c r="D43" s="29" t="s">
        <v>58</v>
      </c>
      <c r="E43" s="16" t="str">
        <f>HYPERLINK("mailto:saadsaad492@yahoo.com","saadsaad492@yahoo.com")</f>
        <v>saadsaad492@yahoo.com</v>
      </c>
      <c r="F43" s="21">
        <v>41931.0</v>
      </c>
      <c r="G43" s="30" t="s">
        <v>59</v>
      </c>
      <c r="H43" s="31" t="s">
        <v>60</v>
      </c>
      <c r="I43" s="7" t="s">
        <v>61</v>
      </c>
      <c r="J43" s="32"/>
      <c r="K43" s="4"/>
      <c r="L43" s="5"/>
    </row>
    <row r="44" ht="36.0" customHeight="1">
      <c r="A44" s="33">
        <v>34.0</v>
      </c>
      <c r="B44" s="33">
        <v>363.0</v>
      </c>
      <c r="C44" s="33" t="s">
        <v>62</v>
      </c>
      <c r="D44" s="33" t="s">
        <v>58</v>
      </c>
      <c r="E44" s="34" t="str">
        <f>HYPERLINK("mailto:AlgebreenSultan@gmail.com","AlgebreenSultan@gmail.com")</f>
        <v>AlgebreenSultan@gmail.com</v>
      </c>
      <c r="F44" s="35">
        <v>41931.0</v>
      </c>
      <c r="G44" s="33"/>
      <c r="H44" s="33"/>
      <c r="I44" s="33" t="s">
        <v>61</v>
      </c>
      <c r="J44" s="33"/>
      <c r="K44" s="4"/>
      <c r="L44" s="5"/>
    </row>
    <row r="45" ht="36.0" customHeight="1">
      <c r="A45" s="33">
        <v>35.0</v>
      </c>
      <c r="B45" s="33">
        <v>350.0</v>
      </c>
      <c r="C45" s="33" t="s">
        <v>63</v>
      </c>
      <c r="D45" s="33" t="s">
        <v>58</v>
      </c>
      <c r="E45" s="34" t="str">
        <f>HYPERLINK("mailto:troook_123@hotmail.com","troook_123@hotmail.com")</f>
        <v>troook_123@hotmail.com</v>
      </c>
      <c r="F45" s="35">
        <v>41931.0</v>
      </c>
      <c r="G45" s="33"/>
      <c r="H45" s="33"/>
      <c r="I45" s="33" t="s">
        <v>61</v>
      </c>
      <c r="J45" s="33"/>
      <c r="K45" s="4"/>
      <c r="L45" s="5"/>
    </row>
    <row r="46" ht="36.0" customHeight="1">
      <c r="A46" s="33">
        <v>36.0</v>
      </c>
      <c r="B46" s="33">
        <v>365.0</v>
      </c>
      <c r="C46" s="33" t="s">
        <v>64</v>
      </c>
      <c r="D46" s="33" t="s">
        <v>58</v>
      </c>
      <c r="E46" s="34" t="str">
        <f>HYPERLINK("mailto:m.s.a.400@hotmail.com","m.s.a.400@hotmail.com")</f>
        <v>m.s.a.400@hotmail.com</v>
      </c>
      <c r="F46" s="35">
        <v>41931.0</v>
      </c>
      <c r="G46" s="33"/>
      <c r="H46" s="33"/>
      <c r="I46" s="33" t="s">
        <v>61</v>
      </c>
      <c r="J46" s="33"/>
      <c r="K46" s="4"/>
      <c r="L46" s="5"/>
    </row>
    <row r="47" ht="36.0" customHeight="1">
      <c r="A47" s="33">
        <v>37.0</v>
      </c>
      <c r="B47" s="33">
        <v>362.0</v>
      </c>
      <c r="C47" s="33" t="s">
        <v>65</v>
      </c>
      <c r="D47" s="33" t="s">
        <v>58</v>
      </c>
      <c r="E47" s="34" t="str">
        <f>HYPERLINK("mailto:monther_15@hotmail.com","monther_15@hotmail.com")</f>
        <v>monther_15@hotmail.com</v>
      </c>
      <c r="F47" s="35">
        <v>41931.0</v>
      </c>
      <c r="G47" s="33"/>
      <c r="H47" s="33"/>
      <c r="I47" s="33" t="s">
        <v>61</v>
      </c>
      <c r="J47" s="33"/>
      <c r="K47" s="4"/>
      <c r="L47" s="5"/>
    </row>
    <row r="48" ht="63.0" customHeight="1">
      <c r="A48" s="7">
        <v>38.0</v>
      </c>
      <c r="B48" s="7">
        <v>594.0</v>
      </c>
      <c r="C48" s="7" t="s">
        <v>66</v>
      </c>
      <c r="D48" s="36" t="s">
        <v>67</v>
      </c>
      <c r="E48" s="16" t="str">
        <f>HYPERLINK("mailto:omrno0o@hotmail.com","omrno0o@hotmail.com")</f>
        <v>omrno0o@hotmail.com</v>
      </c>
      <c r="F48" s="21">
        <v>41931.0</v>
      </c>
      <c r="G48" s="30" t="s">
        <v>59</v>
      </c>
      <c r="H48" s="7"/>
      <c r="I48" s="7" t="s">
        <v>61</v>
      </c>
      <c r="J48" s="32"/>
      <c r="K48" s="4"/>
      <c r="L48" s="5"/>
    </row>
    <row r="49" ht="36.0" customHeight="1">
      <c r="A49" s="7">
        <v>39.0</v>
      </c>
      <c r="B49" s="7">
        <v>536.0</v>
      </c>
      <c r="C49" s="7" t="s">
        <v>68</v>
      </c>
      <c r="D49" s="36" t="s">
        <v>67</v>
      </c>
      <c r="E49" s="16" t="str">
        <f>HYPERLINK("mailto:lazo11rd@hotmail.com","lazo11rd@hotmail.com")</f>
        <v>lazo11rd@hotmail.com</v>
      </c>
      <c r="F49" s="21">
        <v>41931.0</v>
      </c>
      <c r="G49" s="7"/>
      <c r="H49" s="7"/>
      <c r="I49" s="7" t="s">
        <v>61</v>
      </c>
      <c r="J49" s="7"/>
      <c r="K49" s="4"/>
      <c r="L49" s="5"/>
    </row>
    <row r="50" ht="36.0" customHeight="1">
      <c r="A50" s="7">
        <v>40.0</v>
      </c>
      <c r="B50" s="7">
        <v>592.0</v>
      </c>
      <c r="C50" s="7" t="s">
        <v>69</v>
      </c>
      <c r="D50" s="36" t="s">
        <v>67</v>
      </c>
      <c r="E50" s="16" t="str">
        <f>HYPERLINK("mailto:7aneen1234@gmail.com","7aneen1234@gmail.com")</f>
        <v>7aneen1234@gmail.com</v>
      </c>
      <c r="F50" s="21">
        <v>41931.0</v>
      </c>
      <c r="G50" s="7"/>
      <c r="H50" s="7"/>
      <c r="I50" s="7" t="s">
        <v>61</v>
      </c>
      <c r="J50" s="7"/>
      <c r="K50" s="4"/>
      <c r="L50" s="5"/>
    </row>
    <row r="51" ht="36.0" customHeight="1">
      <c r="A51" s="7">
        <v>41.0</v>
      </c>
      <c r="B51" s="7">
        <v>595.0</v>
      </c>
      <c r="C51" s="7" t="s">
        <v>70</v>
      </c>
      <c r="D51" s="36" t="s">
        <v>67</v>
      </c>
      <c r="E51" s="16" t="str">
        <f>HYPERLINK("mailto:aalgoory@hotmail.com","aalgoory@hotmail.com")</f>
        <v>aalgoory@hotmail.com</v>
      </c>
      <c r="F51" s="21">
        <v>41931.0</v>
      </c>
      <c r="G51" s="7"/>
      <c r="H51" s="7"/>
      <c r="I51" s="7" t="s">
        <v>61</v>
      </c>
      <c r="J51" s="7"/>
      <c r="K51" s="4"/>
      <c r="L51" s="5"/>
    </row>
    <row r="52" ht="36.0" customHeight="1">
      <c r="A52" s="7">
        <v>42.0</v>
      </c>
      <c r="B52" s="7">
        <v>574.0</v>
      </c>
      <c r="C52" s="7" t="s">
        <v>71</v>
      </c>
      <c r="D52" s="36" t="s">
        <v>67</v>
      </c>
      <c r="E52" s="16" t="str">
        <f>HYPERLINK("mailto:lttifh@gmail.com","lttifh@gmail.com")</f>
        <v>lttifh@gmail.com</v>
      </c>
      <c r="F52" s="21">
        <v>41931.0</v>
      </c>
      <c r="G52" s="7"/>
      <c r="H52" s="7"/>
      <c r="I52" s="7" t="s">
        <v>61</v>
      </c>
      <c r="J52" s="7"/>
      <c r="K52" s="4"/>
      <c r="L52" s="5"/>
    </row>
    <row r="53" ht="13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4"/>
      <c r="L53" s="5"/>
    </row>
    <row r="54" ht="36.0" customHeight="1">
      <c r="A54" s="7">
        <v>43.0</v>
      </c>
      <c r="B54" s="7">
        <v>178.0</v>
      </c>
      <c r="C54" s="7" t="s">
        <v>72</v>
      </c>
      <c r="D54" s="7" t="s">
        <v>73</v>
      </c>
      <c r="E54" s="16" t="str">
        <f>HYPERLINK("mailto:glass1409@gmail.com","glass1409@gmail.com")</f>
        <v>glass1409@gmail.com</v>
      </c>
      <c r="F54" s="21">
        <v>41931.0</v>
      </c>
      <c r="G54" s="7"/>
      <c r="H54" s="7"/>
      <c r="I54" s="7" t="s">
        <v>74</v>
      </c>
      <c r="J54" s="7"/>
      <c r="K54" s="4"/>
      <c r="L54" s="5"/>
    </row>
    <row r="55" ht="36.0" customHeight="1">
      <c r="A55" s="7">
        <v>44.0</v>
      </c>
      <c r="B55" s="8">
        <v>495.0</v>
      </c>
      <c r="C55" s="8" t="s">
        <v>75</v>
      </c>
      <c r="D55" s="7" t="s">
        <v>73</v>
      </c>
      <c r="E55" s="16" t="str">
        <f>HYPERLINK("mailto:abo-da7m2013@hotmail.com","abo-da7m2013@hotmail.com")</f>
        <v>abo-da7m2013@hotmail.com</v>
      </c>
      <c r="F55" s="21">
        <v>41931.0</v>
      </c>
      <c r="G55" s="7"/>
      <c r="H55" s="7"/>
      <c r="I55" s="7" t="s">
        <v>74</v>
      </c>
      <c r="J55" s="13" t="s">
        <v>14</v>
      </c>
      <c r="K55" s="4"/>
      <c r="L55" s="5"/>
    </row>
    <row r="56" ht="36.0" customHeight="1">
      <c r="A56" s="7">
        <v>45.0</v>
      </c>
      <c r="B56" s="7">
        <v>23.0</v>
      </c>
      <c r="C56" s="7" t="s">
        <v>76</v>
      </c>
      <c r="D56" s="7" t="s">
        <v>73</v>
      </c>
      <c r="E56" s="16" t="str">
        <f>HYPERLINK("mailto:amjad.almobarak@gmail.com","amjad.almobarak@gmail.com")</f>
        <v>amjad.almobarak@gmail.com</v>
      </c>
      <c r="F56" s="21">
        <v>41931.0</v>
      </c>
      <c r="G56" s="7"/>
      <c r="H56" s="7"/>
      <c r="I56" s="7" t="s">
        <v>74</v>
      </c>
      <c r="J56" s="7"/>
      <c r="K56" s="4"/>
      <c r="L56" s="5"/>
    </row>
    <row r="57" ht="36.0" customHeight="1">
      <c r="A57" s="7">
        <v>46.0</v>
      </c>
      <c r="B57" s="7">
        <v>8.0</v>
      </c>
      <c r="C57" s="7" t="s">
        <v>77</v>
      </c>
      <c r="D57" s="7" t="s">
        <v>73</v>
      </c>
      <c r="E57" s="16" t="str">
        <f>HYPERLINK("mailto:shahad.dakhelallah@gmail.com","shahad.dakhelallah@gmail.com")</f>
        <v>shahad.dakhelallah@gmail.com</v>
      </c>
      <c r="F57" s="21">
        <v>41931.0</v>
      </c>
      <c r="G57" s="7"/>
      <c r="H57" s="7"/>
      <c r="I57" s="7" t="s">
        <v>74</v>
      </c>
      <c r="J57" s="7"/>
      <c r="K57" s="4"/>
      <c r="L57" s="5"/>
    </row>
    <row r="58" ht="36.0" customHeight="1">
      <c r="A58" s="7">
        <v>47.0</v>
      </c>
      <c r="B58" s="7">
        <v>156.0</v>
      </c>
      <c r="C58" s="7" t="s">
        <v>78</v>
      </c>
      <c r="D58" s="7" t="s">
        <v>73</v>
      </c>
      <c r="E58" s="16" t="str">
        <f>HYPERLINK("mailto:alwasl999@me.com","alwasl999@me.com")</f>
        <v>alwasl999@me.com</v>
      </c>
      <c r="F58" s="21">
        <v>41931.0</v>
      </c>
      <c r="G58" s="7"/>
      <c r="H58" s="7"/>
      <c r="I58" s="7" t="s">
        <v>74</v>
      </c>
      <c r="J58" s="7"/>
      <c r="K58" s="4"/>
      <c r="L58" s="5"/>
    </row>
    <row r="59" ht="17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4"/>
      <c r="L59" s="5"/>
    </row>
    <row r="60" ht="27.75" customHeight="1">
      <c r="A60" s="7">
        <v>48.0</v>
      </c>
      <c r="B60" s="37">
        <v>387.0</v>
      </c>
      <c r="C60" s="37" t="s">
        <v>79</v>
      </c>
      <c r="D60" s="37" t="s">
        <v>80</v>
      </c>
      <c r="E60" s="16" t="str">
        <f>HYPERLINK("mailto:h.htm@hotmail.com","h.htm@hotmail.com")</f>
        <v>h.htm@hotmail.com</v>
      </c>
      <c r="F60" s="21">
        <v>41931.0</v>
      </c>
      <c r="G60" s="7"/>
      <c r="H60" s="7"/>
      <c r="I60" s="7" t="s">
        <v>81</v>
      </c>
      <c r="J60" s="7"/>
      <c r="K60" s="4"/>
      <c r="L60" s="5"/>
    </row>
    <row r="61" ht="36.0" customHeight="1">
      <c r="A61" s="7">
        <v>49.0</v>
      </c>
      <c r="B61" s="7">
        <v>532.0</v>
      </c>
      <c r="C61" s="7" t="s">
        <v>82</v>
      </c>
      <c r="D61" s="7" t="s">
        <v>80</v>
      </c>
      <c r="E61" s="16" t="str">
        <f>HYPERLINK("mailto:nnnrrr_6666@yahoo.com","nnnrrr_6666@yahoo.com")</f>
        <v>nnnrrr_6666@yahoo.com</v>
      </c>
      <c r="F61" s="21">
        <v>41931.0</v>
      </c>
      <c r="G61" s="7"/>
      <c r="H61" s="7"/>
      <c r="I61" s="7" t="s">
        <v>81</v>
      </c>
      <c r="J61" s="25" t="s">
        <v>83</v>
      </c>
      <c r="K61" s="4"/>
      <c r="L61" s="5"/>
    </row>
    <row r="62" ht="36.0" customHeight="1">
      <c r="A62" s="7">
        <v>50.0</v>
      </c>
      <c r="B62" s="7">
        <v>166.0</v>
      </c>
      <c r="C62" s="7" t="s">
        <v>84</v>
      </c>
      <c r="D62" s="7" t="s">
        <v>80</v>
      </c>
      <c r="E62" s="16" t="str">
        <f>HYPERLINK("mailto:bdr-1402@hotmail.com","bdr-1402@hotmail.com")</f>
        <v>bdr-1402@hotmail.com</v>
      </c>
      <c r="F62" s="21">
        <v>41931.0</v>
      </c>
      <c r="G62" s="7"/>
      <c r="H62" s="7"/>
      <c r="I62" s="7" t="s">
        <v>81</v>
      </c>
      <c r="J62" s="7"/>
      <c r="K62" s="4"/>
      <c r="L62" s="5"/>
    </row>
    <row r="63" ht="36.0" customHeight="1">
      <c r="A63" s="7">
        <v>51.0</v>
      </c>
      <c r="B63" s="8">
        <v>587.0</v>
      </c>
      <c r="C63" s="8" t="s">
        <v>85</v>
      </c>
      <c r="D63" s="7" t="s">
        <v>80</v>
      </c>
      <c r="E63" s="16" t="str">
        <f>HYPERLINK("mailto:ahmed282201@gmail.com","ahmed282201@gmail.com")</f>
        <v>ahmed282201@gmail.com</v>
      </c>
      <c r="F63" s="21">
        <v>41931.0</v>
      </c>
      <c r="G63" s="7"/>
      <c r="H63" s="7"/>
      <c r="I63" s="7" t="s">
        <v>81</v>
      </c>
      <c r="J63" s="13" t="s">
        <v>37</v>
      </c>
      <c r="K63" s="4"/>
      <c r="L63" s="5"/>
    </row>
    <row r="64" ht="36.0" customHeight="1">
      <c r="A64" s="7">
        <v>52.0</v>
      </c>
      <c r="B64" s="8">
        <v>564.0</v>
      </c>
      <c r="C64" s="8" t="s">
        <v>86</v>
      </c>
      <c r="D64" s="7" t="s">
        <v>80</v>
      </c>
      <c r="E64" s="16" t="s">
        <v>87</v>
      </c>
      <c r="F64" s="21">
        <v>41931.0</v>
      </c>
      <c r="G64" s="7"/>
      <c r="H64" s="7"/>
      <c r="I64" s="7" t="s">
        <v>81</v>
      </c>
      <c r="J64" s="13" t="s">
        <v>37</v>
      </c>
      <c r="K64" s="4"/>
      <c r="L64" s="5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4"/>
      <c r="L65" s="5"/>
    </row>
    <row r="66" ht="36.0" customHeight="1">
      <c r="A66" s="7">
        <v>53.0</v>
      </c>
      <c r="B66" s="7">
        <v>501.0</v>
      </c>
      <c r="C66" s="7" t="s">
        <v>88</v>
      </c>
      <c r="D66" s="7" t="s">
        <v>89</v>
      </c>
      <c r="E66" s="16" t="str">
        <f>HYPERLINK("mailto:shahar9n7@hotmail.com","shahar9n7@hotmail.com")</f>
        <v>shahar9n7@hotmail.com</v>
      </c>
      <c r="F66" s="21">
        <v>41932.0</v>
      </c>
      <c r="G66" s="7"/>
      <c r="H66" s="7"/>
      <c r="I66" s="7" t="s">
        <v>90</v>
      </c>
      <c r="J66" s="7"/>
      <c r="K66" s="4"/>
      <c r="L66" s="5"/>
    </row>
    <row r="67" ht="36.0" customHeight="1">
      <c r="A67" s="7">
        <v>54.0</v>
      </c>
      <c r="B67" s="8">
        <v>542.0</v>
      </c>
      <c r="C67" s="8" t="s">
        <v>91</v>
      </c>
      <c r="D67" s="7" t="s">
        <v>89</v>
      </c>
      <c r="E67" s="16" t="str">
        <f>HYPERLINK("mailto:MATAR8@windowslive.com","MATAR8@windowslive.com")</f>
        <v>MATAR8@windowslive.com</v>
      </c>
      <c r="F67" s="21">
        <v>41932.0</v>
      </c>
      <c r="G67" s="7"/>
      <c r="H67" s="7"/>
      <c r="I67" s="7" t="s">
        <v>90</v>
      </c>
      <c r="J67" s="38" t="s">
        <v>92</v>
      </c>
      <c r="K67" s="4"/>
      <c r="L67" s="5"/>
    </row>
    <row r="68" ht="36.0" customHeight="1">
      <c r="A68" s="7">
        <v>55.0</v>
      </c>
      <c r="B68" s="7">
        <v>157.0</v>
      </c>
      <c r="C68" s="7" t="s">
        <v>93</v>
      </c>
      <c r="D68" s="7" t="s">
        <v>89</v>
      </c>
      <c r="E68" s="16" t="str">
        <f>HYPERLINK("mailto:a_bro0ora@hotmail.com","a_bro0ora@hotmail.com")</f>
        <v>a_bro0ora@hotmail.com</v>
      </c>
      <c r="F68" s="21">
        <v>41932.0</v>
      </c>
      <c r="G68" s="7"/>
      <c r="H68" s="7"/>
      <c r="I68" s="7" t="s">
        <v>90</v>
      </c>
      <c r="J68" s="7"/>
      <c r="K68" s="4"/>
      <c r="L68" s="5"/>
    </row>
    <row r="69" ht="36.0" customHeight="1">
      <c r="A69" s="7">
        <v>56.0</v>
      </c>
      <c r="B69" s="7">
        <v>524.0</v>
      </c>
      <c r="C69" s="7" t="s">
        <v>94</v>
      </c>
      <c r="D69" s="7" t="s">
        <v>89</v>
      </c>
      <c r="E69" s="16" t="str">
        <f>HYPERLINK("mailto:nnaasseerr1409@gmail.com","nnaasseerr1409@gmail.com")</f>
        <v>nnaasseerr1409@gmail.com</v>
      </c>
      <c r="F69" s="21">
        <v>41932.0</v>
      </c>
      <c r="G69" s="7"/>
      <c r="H69" s="7"/>
      <c r="I69" s="7" t="s">
        <v>90</v>
      </c>
      <c r="J69" s="7" t="s">
        <v>95</v>
      </c>
      <c r="K69" s="4"/>
      <c r="L69" s="5"/>
    </row>
    <row r="70" ht="36.0" customHeight="1">
      <c r="A70" s="7">
        <v>57.0</v>
      </c>
      <c r="B70" s="7">
        <v>323.0</v>
      </c>
      <c r="C70" s="7" t="s">
        <v>96</v>
      </c>
      <c r="D70" s="7" t="s">
        <v>89</v>
      </c>
      <c r="E70" s="16" t="str">
        <f>HYPERLINK("mailto:mnor.f@hotmail.com","mnor.f@hotmail.com")</f>
        <v>mnor.f@hotmail.com</v>
      </c>
      <c r="F70" s="21">
        <v>41932.0</v>
      </c>
      <c r="G70" s="7"/>
      <c r="H70" s="7"/>
      <c r="I70" s="7" t="s">
        <v>90</v>
      </c>
      <c r="J70" s="25" t="s">
        <v>97</v>
      </c>
      <c r="K70" s="4"/>
      <c r="L70" s="5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4"/>
      <c r="L71" s="5"/>
    </row>
    <row r="72" ht="36.0" customHeight="1">
      <c r="A72" s="7">
        <v>58.0</v>
      </c>
      <c r="B72" s="8">
        <v>328.0</v>
      </c>
      <c r="C72" s="8" t="s">
        <v>98</v>
      </c>
      <c r="D72" s="7" t="s">
        <v>99</v>
      </c>
      <c r="E72" s="16" t="str">
        <f>HYPERLINK("mailto:m3m3344@gmail.com","m3m3344@gmail.com")</f>
        <v>m3m3344@gmail.com</v>
      </c>
      <c r="F72" s="21">
        <v>41932.0</v>
      </c>
      <c r="G72" s="7"/>
      <c r="H72" s="7"/>
      <c r="I72" s="7" t="s">
        <v>100</v>
      </c>
      <c r="J72" s="13" t="s">
        <v>101</v>
      </c>
      <c r="K72" s="4"/>
      <c r="L72" s="5"/>
    </row>
    <row r="73" ht="36.0" customHeight="1">
      <c r="A73" s="7">
        <v>59.0</v>
      </c>
      <c r="B73" s="8">
        <v>489.0</v>
      </c>
      <c r="C73" s="8" t="s">
        <v>102</v>
      </c>
      <c r="D73" s="7" t="s">
        <v>99</v>
      </c>
      <c r="E73" s="16" t="str">
        <f>HYPERLINK("mailto:alking1962@hotmail.com","alking1962@hotmail.com")</f>
        <v>alking1962@hotmail.com</v>
      </c>
      <c r="F73" s="21">
        <v>41932.0</v>
      </c>
      <c r="G73" s="7"/>
      <c r="H73" s="7"/>
      <c r="I73" s="7" t="s">
        <v>100</v>
      </c>
      <c r="J73" s="13" t="s">
        <v>37</v>
      </c>
      <c r="K73" s="4"/>
      <c r="L73" s="5"/>
    </row>
    <row r="74" ht="36.0" customHeight="1">
      <c r="A74" s="7">
        <v>60.0</v>
      </c>
      <c r="B74" s="7">
        <v>546.0</v>
      </c>
      <c r="C74" s="7" t="s">
        <v>103</v>
      </c>
      <c r="D74" s="7" t="s">
        <v>99</v>
      </c>
      <c r="E74" s="16" t="str">
        <f>HYPERLINK("mailto:rhobi18@hotmail.com","rhobi18@hotmail.com ")</f>
        <v>rhobi18@hotmail.com </v>
      </c>
      <c r="F74" s="21">
        <v>41932.0</v>
      </c>
      <c r="G74" s="7"/>
      <c r="H74" s="7"/>
      <c r="I74" s="7" t="s">
        <v>100</v>
      </c>
      <c r="J74" s="25" t="s">
        <v>49</v>
      </c>
      <c r="K74" s="4"/>
      <c r="L74" s="5"/>
    </row>
    <row r="75" ht="36.0" customHeight="1">
      <c r="A75" s="7">
        <v>61.0</v>
      </c>
      <c r="B75" s="7">
        <v>547.0</v>
      </c>
      <c r="C75" s="7" t="s">
        <v>104</v>
      </c>
      <c r="D75" s="7" t="s">
        <v>99</v>
      </c>
      <c r="E75" s="16" t="str">
        <f>HYPERLINK("mailto:cup0coffee@hotmail.com","cup0coffee@hotmail.com")</f>
        <v>cup0coffee@hotmail.com</v>
      </c>
      <c r="F75" s="21">
        <v>41932.0</v>
      </c>
      <c r="G75" s="7"/>
      <c r="H75" s="7"/>
      <c r="I75" s="7" t="s">
        <v>100</v>
      </c>
      <c r="J75" s="25" t="s">
        <v>49</v>
      </c>
      <c r="K75" s="4"/>
      <c r="L75" s="5"/>
    </row>
    <row r="76" ht="36.0" customHeight="1">
      <c r="A76" s="7">
        <v>62.0</v>
      </c>
      <c r="B76" s="7">
        <v>544.0</v>
      </c>
      <c r="C76" s="7" t="s">
        <v>105</v>
      </c>
      <c r="D76" s="7" t="s">
        <v>99</v>
      </c>
      <c r="E76" s="9" t="str">
        <f>HYPERLINK("mailto:star33.h@hotmail.com","star33.h@hotmail.com")</f>
        <v>star33.h@hotmail.com</v>
      </c>
      <c r="F76" s="21">
        <v>41932.0</v>
      </c>
      <c r="G76" s="7"/>
      <c r="H76" s="7"/>
      <c r="I76" s="7" t="s">
        <v>100</v>
      </c>
      <c r="J76" s="25" t="s">
        <v>49</v>
      </c>
      <c r="K76" s="4"/>
      <c r="L76" s="5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4"/>
      <c r="L77" s="5"/>
    </row>
    <row r="78" ht="36.0" customHeight="1">
      <c r="A78" s="7">
        <v>63.0</v>
      </c>
      <c r="B78" s="7">
        <v>559.0</v>
      </c>
      <c r="C78" s="7" t="s">
        <v>106</v>
      </c>
      <c r="D78" s="7" t="s">
        <v>89</v>
      </c>
      <c r="E78" s="16" t="str">
        <f>HYPERLINK("mailto:metab_alshehri@hotmail.com","metab_alshehri@hotmail.com")</f>
        <v>metab_alshehri@hotmail.com</v>
      </c>
      <c r="F78" s="21">
        <v>41934.0</v>
      </c>
      <c r="G78" s="7"/>
      <c r="H78" s="7"/>
      <c r="I78" s="7" t="s">
        <v>81</v>
      </c>
      <c r="J78" s="7"/>
      <c r="K78" s="4"/>
      <c r="L78" s="5"/>
    </row>
    <row r="79" ht="36.0" customHeight="1">
      <c r="A79" s="7">
        <v>64.0</v>
      </c>
      <c r="B79" s="7">
        <v>479.0</v>
      </c>
      <c r="C79" s="7" t="s">
        <v>107</v>
      </c>
      <c r="D79" s="7" t="s">
        <v>89</v>
      </c>
      <c r="E79" s="16" t="str">
        <f>HYPERLINK("mailto:hbhb.999@hotmail.com","hbhb.999@hotmail.com")</f>
        <v>hbhb.999@hotmail.com</v>
      </c>
      <c r="F79" s="21">
        <v>41934.0</v>
      </c>
      <c r="G79" s="7"/>
      <c r="H79" s="7"/>
      <c r="I79" s="7" t="s">
        <v>81</v>
      </c>
      <c r="J79" s="7"/>
      <c r="K79" s="4"/>
      <c r="L79" s="5"/>
    </row>
    <row r="80" ht="36.0" customHeight="1">
      <c r="A80" s="7">
        <v>65.0</v>
      </c>
      <c r="B80" s="7">
        <v>242.0</v>
      </c>
      <c r="C80" s="7" t="s">
        <v>108</v>
      </c>
      <c r="D80" s="7" t="s">
        <v>89</v>
      </c>
      <c r="E80" s="16" t="str">
        <f>HYPERLINK("mailto:ko_oook@hotmail.com","ko_oook@hotmail.com")</f>
        <v>ko_oook@hotmail.com</v>
      </c>
      <c r="F80" s="21">
        <v>41934.0</v>
      </c>
      <c r="G80" s="7"/>
      <c r="H80" s="7"/>
      <c r="I80" s="7" t="s">
        <v>81</v>
      </c>
      <c r="J80" s="7"/>
      <c r="K80" s="4"/>
      <c r="L80" s="5"/>
    </row>
    <row r="81" ht="36.0" customHeight="1">
      <c r="A81" s="7">
        <v>66.0</v>
      </c>
      <c r="B81" s="7">
        <v>183.0</v>
      </c>
      <c r="C81" s="7" t="s">
        <v>109</v>
      </c>
      <c r="D81" s="7" t="s">
        <v>89</v>
      </c>
      <c r="E81" s="16" t="str">
        <f>HYPERLINK("mailto:fadw86@hotmail.com","fadw86@hotmail.com")</f>
        <v>fadw86@hotmail.com</v>
      </c>
      <c r="F81" s="21">
        <v>41934.0</v>
      </c>
      <c r="G81" s="7"/>
      <c r="H81" s="7"/>
      <c r="I81" s="7" t="s">
        <v>81</v>
      </c>
      <c r="J81" s="7"/>
      <c r="K81" s="4"/>
      <c r="L81" s="5"/>
    </row>
    <row r="82" ht="36.0" customHeight="1">
      <c r="A82" s="7">
        <v>67.0</v>
      </c>
      <c r="B82" s="7">
        <v>10.0</v>
      </c>
      <c r="C82" s="7" t="s">
        <v>110</v>
      </c>
      <c r="D82" s="7" t="s">
        <v>89</v>
      </c>
      <c r="E82" s="16" t="str">
        <f>HYPERLINK("mailto:vip.aoa@hotmail.com","vip.aoa@hotmail.com")</f>
        <v>vip.aoa@hotmail.com</v>
      </c>
      <c r="F82" s="21">
        <v>41934.0</v>
      </c>
      <c r="G82" s="7"/>
      <c r="H82" s="7"/>
      <c r="I82" s="7" t="s">
        <v>81</v>
      </c>
      <c r="J82" s="7" t="s">
        <v>111</v>
      </c>
      <c r="K82" s="4"/>
      <c r="L82" s="5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4"/>
      <c r="L83" s="5"/>
    </row>
    <row r="84" ht="36.0" customHeight="1">
      <c r="A84" s="7">
        <v>68.0</v>
      </c>
      <c r="B84" s="7">
        <v>19.0</v>
      </c>
      <c r="C84" s="7" t="s">
        <v>112</v>
      </c>
      <c r="D84" s="7" t="s">
        <v>113</v>
      </c>
      <c r="E84" s="16" t="str">
        <f>HYPERLINK("mailto:zm-44@hotmail.com","zm-44@hotmail.com")</f>
        <v>zm-44@hotmail.com</v>
      </c>
      <c r="F84" s="21">
        <v>41937.0</v>
      </c>
      <c r="G84" s="7"/>
      <c r="H84" s="7"/>
      <c r="I84" s="7" t="s">
        <v>114</v>
      </c>
      <c r="J84" s="7"/>
      <c r="K84" s="4"/>
      <c r="L84" s="5"/>
    </row>
    <row r="85" ht="36.0" customHeight="1">
      <c r="A85" s="7">
        <v>69.0</v>
      </c>
      <c r="B85" s="7">
        <v>321.0</v>
      </c>
      <c r="C85" s="7" t="s">
        <v>115</v>
      </c>
      <c r="D85" s="7" t="s">
        <v>113</v>
      </c>
      <c r="E85" s="16" t="str">
        <f>HYPERLINK("mailto:salhajaz@hotmail.com","salhajaz@hotmail.com")</f>
        <v>salhajaz@hotmail.com</v>
      </c>
      <c r="F85" s="21">
        <v>41937.0</v>
      </c>
      <c r="G85" s="7"/>
      <c r="H85" s="7"/>
      <c r="I85" s="7" t="s">
        <v>114</v>
      </c>
      <c r="J85" s="7"/>
      <c r="K85" s="4"/>
      <c r="L85" s="5"/>
    </row>
    <row r="86" ht="36.0" customHeight="1">
      <c r="A86" s="7">
        <v>70.0</v>
      </c>
      <c r="B86" s="7">
        <v>514.0</v>
      </c>
      <c r="C86" s="7" t="s">
        <v>116</v>
      </c>
      <c r="D86" s="7" t="s">
        <v>113</v>
      </c>
      <c r="E86" s="16" t="str">
        <f>HYPERLINK("mailto:sh_1431@windowslive.com","sh_1431@windowslive.com")</f>
        <v>sh_1431@windowslive.com</v>
      </c>
      <c r="F86" s="21">
        <v>41937.0</v>
      </c>
      <c r="G86" s="7"/>
      <c r="H86" s="7"/>
      <c r="I86" s="7" t="s">
        <v>114</v>
      </c>
      <c r="J86" s="7"/>
      <c r="K86" s="4"/>
      <c r="L86" s="5"/>
    </row>
    <row r="87" ht="36.0" customHeight="1">
      <c r="A87" s="7">
        <v>71.0</v>
      </c>
      <c r="B87" s="8">
        <v>570.0</v>
      </c>
      <c r="C87" s="8" t="s">
        <v>117</v>
      </c>
      <c r="D87" s="7" t="s">
        <v>113</v>
      </c>
      <c r="E87" s="16" t="str">
        <f>HYPERLINK("mailto:h200h3344@gmail.com","h200h3344@gmail.com")</f>
        <v>h200h3344@gmail.com</v>
      </c>
      <c r="F87" s="21">
        <v>41937.0</v>
      </c>
      <c r="G87" s="7"/>
      <c r="H87" s="7"/>
      <c r="I87" s="7" t="s">
        <v>114</v>
      </c>
      <c r="J87" s="13" t="s">
        <v>37</v>
      </c>
      <c r="K87" s="4"/>
      <c r="L87" s="5"/>
    </row>
    <row r="88" ht="36.0" customHeight="1">
      <c r="A88" s="7">
        <v>72.0</v>
      </c>
      <c r="B88" s="8">
        <v>569.0</v>
      </c>
      <c r="C88" s="8" t="s">
        <v>118</v>
      </c>
      <c r="D88" s="7" t="s">
        <v>113</v>
      </c>
      <c r="E88" s="9" t="str">
        <f>HYPERLINK("mailto:3had1990@gmail.com","3had1990@gmail.com")</f>
        <v>3had1990@gmail.com</v>
      </c>
      <c r="F88" s="21">
        <v>41937.0</v>
      </c>
      <c r="G88" s="7"/>
      <c r="H88" s="7"/>
      <c r="I88" s="7" t="s">
        <v>114</v>
      </c>
      <c r="J88" s="13" t="s">
        <v>37</v>
      </c>
      <c r="K88" s="4"/>
      <c r="L88" s="5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4"/>
      <c r="L89" s="5"/>
    </row>
    <row r="90" ht="36.0" customHeight="1">
      <c r="A90" s="7">
        <v>73.0</v>
      </c>
      <c r="B90" s="37">
        <v>163.0</v>
      </c>
      <c r="C90" s="37" t="s">
        <v>119</v>
      </c>
      <c r="D90" s="37" t="s">
        <v>120</v>
      </c>
      <c r="E90" s="16" t="str">
        <f>HYPERLINK("mailto:ABDULLAH_ALKABI68@YAHOO.COM","ABDULLAH_ALKABI68@YAHOO.COM")</f>
        <v>ABDULLAH_ALKABI68@YAHOO.COM</v>
      </c>
      <c r="F90" s="21">
        <v>41938.0</v>
      </c>
      <c r="G90" s="7"/>
      <c r="H90" s="7"/>
      <c r="I90" s="7" t="s">
        <v>121</v>
      </c>
      <c r="J90" s="37" t="s">
        <v>122</v>
      </c>
      <c r="K90" s="4"/>
      <c r="L90" s="5"/>
    </row>
    <row r="91" ht="36.0" customHeight="1">
      <c r="A91" s="7">
        <v>74.0</v>
      </c>
      <c r="B91" s="8">
        <v>583.0</v>
      </c>
      <c r="C91" s="8" t="s">
        <v>123</v>
      </c>
      <c r="D91" s="7" t="s">
        <v>120</v>
      </c>
      <c r="E91" s="16" t="str">
        <f>HYPERLINK("mailto:naiyfnnxxnn964@gmail.com","naiyfnnxxnn964@gmail.com")</f>
        <v>naiyfnnxxnn964@gmail.com</v>
      </c>
      <c r="F91" s="21">
        <v>41938.0</v>
      </c>
      <c r="G91" s="7"/>
      <c r="H91" s="7"/>
      <c r="I91" s="7" t="s">
        <v>121</v>
      </c>
      <c r="J91" s="19" t="s">
        <v>124</v>
      </c>
      <c r="K91" s="4"/>
      <c r="L91" s="5"/>
    </row>
    <row r="92" ht="36.0" customHeight="1">
      <c r="A92" s="7">
        <v>75.0</v>
      </c>
      <c r="B92" s="7">
        <v>329.0</v>
      </c>
      <c r="C92" s="7" t="s">
        <v>125</v>
      </c>
      <c r="D92" s="7" t="s">
        <v>120</v>
      </c>
      <c r="E92" s="16" t="str">
        <f>HYPERLINK("mailto:pmq4@hotmail.com","pmq4@hotmail.com")</f>
        <v>pmq4@hotmail.com</v>
      </c>
      <c r="F92" s="21">
        <v>41938.0</v>
      </c>
      <c r="G92" s="7"/>
      <c r="H92" s="7"/>
      <c r="I92" s="7" t="s">
        <v>121</v>
      </c>
      <c r="J92" s="19" t="s">
        <v>124</v>
      </c>
      <c r="K92" s="4"/>
      <c r="L92" s="5"/>
    </row>
    <row r="93" ht="36.0" customHeight="1">
      <c r="A93" s="7">
        <v>76.0</v>
      </c>
      <c r="B93" s="7">
        <v>167.0</v>
      </c>
      <c r="C93" s="7" t="s">
        <v>126</v>
      </c>
      <c r="D93" s="7" t="s">
        <v>120</v>
      </c>
      <c r="E93" s="16" t="str">
        <f>HYPERLINK("mailto:Wajed999@hotmail.com","Wajed999@hotmail.com")</f>
        <v>Wajed999@hotmail.com</v>
      </c>
      <c r="F93" s="21">
        <v>41938.0</v>
      </c>
      <c r="G93" s="7"/>
      <c r="H93" s="7"/>
      <c r="I93" s="7" t="s">
        <v>121</v>
      </c>
      <c r="J93" s="7"/>
      <c r="K93" s="4"/>
      <c r="L93" s="5"/>
    </row>
    <row r="94" ht="36.0" customHeight="1">
      <c r="A94" s="7">
        <v>77.0</v>
      </c>
      <c r="B94" s="7">
        <v>561.0</v>
      </c>
      <c r="C94" s="7" t="s">
        <v>127</v>
      </c>
      <c r="D94" s="7" t="s">
        <v>120</v>
      </c>
      <c r="E94" s="16" t="str">
        <f>HYPERLINK("mailto:a.m.h-2010@hotmail.com","a.m.h-2010@hotmail.com")</f>
        <v>a.m.h-2010@hotmail.com</v>
      </c>
      <c r="F94" s="21">
        <v>41938.0</v>
      </c>
      <c r="G94" s="7"/>
      <c r="H94" s="7"/>
      <c r="I94" s="7" t="s">
        <v>121</v>
      </c>
      <c r="J94" s="19" t="s">
        <v>124</v>
      </c>
      <c r="K94" s="4"/>
      <c r="L94" s="5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4"/>
      <c r="L95" s="5"/>
    </row>
    <row r="96" ht="36.0" customHeight="1">
      <c r="A96" s="33">
        <v>78.0</v>
      </c>
      <c r="B96" s="8">
        <v>364.0</v>
      </c>
      <c r="C96" s="8" t="s">
        <v>128</v>
      </c>
      <c r="D96" s="33" t="s">
        <v>129</v>
      </c>
      <c r="E96" s="34" t="str">
        <f>HYPERLINK("mailto:atc.saud@gmail.com","atc.saud@gmail.com")</f>
        <v>atc.saud@gmail.com</v>
      </c>
      <c r="F96" s="35">
        <v>41940.0</v>
      </c>
      <c r="G96" s="33"/>
      <c r="H96" s="33"/>
      <c r="I96" s="33" t="s">
        <v>130</v>
      </c>
      <c r="J96" s="19" t="s">
        <v>14</v>
      </c>
      <c r="K96" s="4"/>
      <c r="L96" s="5"/>
    </row>
    <row r="97" ht="31.5" customHeight="1">
      <c r="A97" s="33">
        <v>79.0</v>
      </c>
      <c r="B97" s="8">
        <v>505.0</v>
      </c>
      <c r="C97" s="8" t="s">
        <v>131</v>
      </c>
      <c r="D97" s="33" t="s">
        <v>129</v>
      </c>
      <c r="E97" s="34" t="str">
        <f>HYPERLINK("mailto:hjuribi@gmail.com","hjuribi@gmail.com")</f>
        <v>hjuribi@gmail.com</v>
      </c>
      <c r="F97" s="35">
        <v>41940.0</v>
      </c>
      <c r="G97" s="33"/>
      <c r="H97" s="33"/>
      <c r="I97" s="33" t="s">
        <v>132</v>
      </c>
      <c r="J97" s="19" t="s">
        <v>14</v>
      </c>
      <c r="K97" s="4"/>
      <c r="L97" s="5"/>
    </row>
    <row r="98" ht="60.75" customHeight="1">
      <c r="A98" s="7">
        <v>80.0</v>
      </c>
      <c r="B98" s="7">
        <v>152.0</v>
      </c>
      <c r="C98" s="7" t="s">
        <v>133</v>
      </c>
      <c r="D98" s="7" t="s">
        <v>129</v>
      </c>
      <c r="E98" s="16" t="str">
        <f>HYPERLINK("mailto:m.net.ksa@gmail.com","m.net.ksa@gmail.com")</f>
        <v>m.net.ksa@gmail.com</v>
      </c>
      <c r="F98" s="21">
        <v>41940.0</v>
      </c>
      <c r="G98" s="30" t="s">
        <v>59</v>
      </c>
      <c r="H98" s="7"/>
      <c r="I98" s="7" t="s">
        <v>132</v>
      </c>
      <c r="J98" s="31" t="s">
        <v>134</v>
      </c>
      <c r="K98" s="4"/>
      <c r="L98" s="5"/>
    </row>
    <row r="99" ht="36.0" customHeight="1">
      <c r="A99" s="7">
        <v>81.0</v>
      </c>
      <c r="B99" s="7">
        <v>580.0</v>
      </c>
      <c r="C99" s="7" t="s">
        <v>135</v>
      </c>
      <c r="D99" s="7" t="s">
        <v>129</v>
      </c>
      <c r="E99" s="16" t="str">
        <f>HYPERLINK("mailto:saeed50056@hotmail.com","saeed50056@hotmail.com")</f>
        <v>saeed50056@hotmail.com</v>
      </c>
      <c r="F99" s="21">
        <v>41940.0</v>
      </c>
      <c r="G99" s="30" t="s">
        <v>59</v>
      </c>
      <c r="H99" s="7"/>
      <c r="I99" s="7" t="s">
        <v>132</v>
      </c>
      <c r="J99" s="31" t="s">
        <v>136</v>
      </c>
      <c r="K99" s="4"/>
      <c r="L99" s="5"/>
    </row>
    <row r="100" ht="36.0" customHeight="1">
      <c r="A100" s="7">
        <v>82.0</v>
      </c>
      <c r="B100" s="7">
        <v>354.0</v>
      </c>
      <c r="C100" s="7" t="s">
        <v>137</v>
      </c>
      <c r="D100" s="7" t="s">
        <v>129</v>
      </c>
      <c r="E100" s="16" t="str">
        <f>HYPERLINK("mailto:revina-2013@hotmail.com","revina-2013@hotmail.com")</f>
        <v>revina-2013@hotmail.com</v>
      </c>
      <c r="F100" s="21">
        <v>41940.0</v>
      </c>
      <c r="G100" s="30" t="s">
        <v>59</v>
      </c>
      <c r="H100" s="7"/>
      <c r="I100" s="7" t="s">
        <v>132</v>
      </c>
      <c r="J100" s="31" t="s">
        <v>138</v>
      </c>
      <c r="K100" s="4"/>
      <c r="L100" s="5"/>
    </row>
    <row r="101" ht="36.0" customHeight="1">
      <c r="A101" s="33">
        <v>83.0</v>
      </c>
      <c r="B101" s="33">
        <v>390.0</v>
      </c>
      <c r="C101" s="33" t="s">
        <v>139</v>
      </c>
      <c r="D101" s="33" t="s">
        <v>129</v>
      </c>
      <c r="E101" s="34" t="str">
        <f>HYPERLINK("mailto:Bestsmile_111@hotmail.com","Bestsmile_111@hotmail.com")</f>
        <v>Bestsmile_111@hotmail.com</v>
      </c>
      <c r="F101" s="35">
        <v>41940.0</v>
      </c>
      <c r="G101" s="33"/>
      <c r="H101" s="33"/>
      <c r="I101" s="33" t="s">
        <v>132</v>
      </c>
      <c r="J101" s="33"/>
      <c r="K101" s="4"/>
      <c r="L101" s="5"/>
    </row>
    <row r="102" ht="36.0" customHeight="1">
      <c r="A102" s="7">
        <v>84.0</v>
      </c>
      <c r="B102" s="7">
        <v>320.0</v>
      </c>
      <c r="C102" s="7" t="s">
        <v>140</v>
      </c>
      <c r="D102" s="7" t="s">
        <v>129</v>
      </c>
      <c r="E102" s="16" t="str">
        <f>HYPERLINK("mailto:omyazeed111@hotmail.com","omyazeed111@hotmail.com")</f>
        <v>omyazeed111@hotmail.com</v>
      </c>
      <c r="F102" s="21">
        <v>41940.0</v>
      </c>
      <c r="G102" s="30" t="s">
        <v>59</v>
      </c>
      <c r="H102" s="7"/>
      <c r="I102" s="7" t="s">
        <v>132</v>
      </c>
      <c r="J102" s="31" t="s">
        <v>141</v>
      </c>
      <c r="K102" s="4"/>
      <c r="L102" s="5"/>
    </row>
    <row r="103" ht="36.0" customHeight="1">
      <c r="A103" s="33">
        <v>85.0</v>
      </c>
      <c r="B103" s="33">
        <v>597.0</v>
      </c>
      <c r="C103" s="33" t="s">
        <v>142</v>
      </c>
      <c r="D103" s="33" t="s">
        <v>129</v>
      </c>
      <c r="E103" s="34" t="str">
        <f>HYPERLINK("mailto:Shomokh.aba@hotmail.com","Shomokh.aba@hotmail.com")</f>
        <v>Shomokh.aba@hotmail.com</v>
      </c>
      <c r="F103" s="35">
        <v>41940.0</v>
      </c>
      <c r="G103" s="33"/>
      <c r="H103" s="33"/>
      <c r="I103" s="33" t="s">
        <v>132</v>
      </c>
      <c r="J103" s="33"/>
      <c r="K103" s="4"/>
      <c r="L103" s="5"/>
    </row>
    <row r="104" ht="36.0" customHeight="1">
      <c r="A104" s="7">
        <v>86.0</v>
      </c>
      <c r="B104" s="7">
        <v>518.0</v>
      </c>
      <c r="C104" s="7" t="s">
        <v>143</v>
      </c>
      <c r="D104" s="7" t="s">
        <v>129</v>
      </c>
      <c r="E104" s="16" t="str">
        <f>HYPERLINK("mailto:Hebaskran@yahoo.com","Hebaskran@yahoo.com")</f>
        <v>Hebaskran@yahoo.com</v>
      </c>
      <c r="F104" s="21">
        <v>41940.0</v>
      </c>
      <c r="G104" s="30" t="s">
        <v>59</v>
      </c>
      <c r="H104" s="7"/>
      <c r="I104" s="7" t="s">
        <v>132</v>
      </c>
      <c r="J104" s="31" t="s">
        <v>144</v>
      </c>
      <c r="K104" s="4"/>
      <c r="L104" s="5"/>
    </row>
    <row r="105" ht="36.0" customHeight="1">
      <c r="A105" s="33">
        <v>87.0</v>
      </c>
      <c r="B105" s="33">
        <v>607.0</v>
      </c>
      <c r="C105" s="33" t="s">
        <v>145</v>
      </c>
      <c r="D105" s="33" t="s">
        <v>129</v>
      </c>
      <c r="E105" s="34" t="str">
        <f>HYPERLINK("mailto:sososo2001395@gmail.com","sososo2001395@gmail.com")</f>
        <v>sososo2001395@gmail.com</v>
      </c>
      <c r="F105" s="35">
        <v>41940.0</v>
      </c>
      <c r="G105" s="33"/>
      <c r="H105" s="33"/>
      <c r="I105" s="33" t="s">
        <v>132</v>
      </c>
      <c r="J105" s="25" t="s">
        <v>49</v>
      </c>
      <c r="K105" s="4"/>
      <c r="L105" s="5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4"/>
      <c r="L106" s="5"/>
    </row>
    <row r="107" ht="36.0" customHeight="1">
      <c r="A107" s="39">
        <v>88.0</v>
      </c>
      <c r="B107" s="40">
        <v>488.0</v>
      </c>
      <c r="C107" s="39" t="s">
        <v>146</v>
      </c>
      <c r="D107" s="7" t="s">
        <v>129</v>
      </c>
      <c r="E107" s="16" t="str">
        <f>HYPERLINK("mailto:salem.awwad1986@gmail.com","salem.awwad1986@gmail.com")</f>
        <v>salem.awwad1986@gmail.com</v>
      </c>
      <c r="F107" s="39" t="s">
        <v>147</v>
      </c>
      <c r="G107" s="30" t="s">
        <v>59</v>
      </c>
      <c r="H107" s="39"/>
      <c r="I107" s="39" t="s">
        <v>132</v>
      </c>
      <c r="J107" s="41" t="s">
        <v>148</v>
      </c>
      <c r="K107" s="4"/>
      <c r="L107" s="5"/>
    </row>
    <row r="108" ht="36.0" customHeight="1">
      <c r="A108" s="39">
        <v>89.0</v>
      </c>
      <c r="B108" s="39">
        <v>599.0</v>
      </c>
      <c r="C108" s="39" t="s">
        <v>149</v>
      </c>
      <c r="D108" s="7" t="s">
        <v>129</v>
      </c>
      <c r="E108" s="16" t="str">
        <f>HYPERLINK("mailto:ja40485@gmail.com","ja40485@gmail.com")</f>
        <v>ja40485@gmail.com</v>
      </c>
      <c r="F108" s="39" t="s">
        <v>147</v>
      </c>
      <c r="G108" s="30" t="s">
        <v>59</v>
      </c>
      <c r="H108" s="39"/>
      <c r="I108" s="39" t="s">
        <v>132</v>
      </c>
      <c r="J108" s="15"/>
      <c r="K108" s="4"/>
      <c r="L108" s="5"/>
    </row>
    <row r="109" ht="36.0" customHeight="1">
      <c r="A109" s="33">
        <v>90.0</v>
      </c>
      <c r="B109" s="33">
        <v>62.0</v>
      </c>
      <c r="C109" s="33" t="s">
        <v>150</v>
      </c>
      <c r="D109" s="33" t="s">
        <v>129</v>
      </c>
      <c r="E109" s="34" t="str">
        <f>HYPERLINK("mailto:roog1403@hotmail.com","roog1403@hotmail.com")</f>
        <v>roog1403@hotmail.com</v>
      </c>
      <c r="F109" s="33" t="s">
        <v>147</v>
      </c>
      <c r="G109" s="33"/>
      <c r="H109" s="33"/>
      <c r="I109" s="33" t="s">
        <v>132</v>
      </c>
      <c r="J109" s="15"/>
      <c r="K109" s="4"/>
      <c r="L109" s="5"/>
    </row>
    <row r="110" ht="36.0" customHeight="1">
      <c r="A110" s="39">
        <v>91.0</v>
      </c>
      <c r="B110" s="39">
        <v>519.0</v>
      </c>
      <c r="C110" s="39" t="s">
        <v>151</v>
      </c>
      <c r="D110" s="7" t="s">
        <v>129</v>
      </c>
      <c r="E110" s="16" t="str">
        <f>HYPERLINK("mailto:mis.strawberry@live.com","mis.strawberry@live.com")</f>
        <v>mis.strawberry@live.com</v>
      </c>
      <c r="F110" s="39" t="s">
        <v>147</v>
      </c>
      <c r="G110" s="30" t="s">
        <v>59</v>
      </c>
      <c r="H110" s="20" t="s">
        <v>152</v>
      </c>
      <c r="I110" s="39" t="s">
        <v>132</v>
      </c>
      <c r="J110" s="15"/>
      <c r="K110" s="4"/>
      <c r="L110" s="5"/>
    </row>
    <row r="111" ht="36.0" customHeight="1">
      <c r="A111" s="39">
        <v>92.0</v>
      </c>
      <c r="B111" s="7">
        <v>392.0</v>
      </c>
      <c r="C111" s="7" t="s">
        <v>153</v>
      </c>
      <c r="D111" s="7" t="s">
        <v>129</v>
      </c>
      <c r="E111" s="16" t="str">
        <f>HYPERLINK("mailto:b-2012-b@hotmail.com","b-2012-b@hotmail.com")</f>
        <v>b-2012-b@hotmail.com</v>
      </c>
      <c r="F111" s="7" t="s">
        <v>147</v>
      </c>
      <c r="G111" s="30" t="s">
        <v>59</v>
      </c>
      <c r="H111" s="39"/>
      <c r="I111" s="39" t="s">
        <v>132</v>
      </c>
      <c r="J111" s="15"/>
      <c r="K111" s="4"/>
      <c r="L111" s="5"/>
    </row>
    <row r="112" ht="36.0" customHeight="1">
      <c r="A112" s="33">
        <v>93.0</v>
      </c>
      <c r="B112" s="33">
        <v>388.0</v>
      </c>
      <c r="C112" s="33" t="s">
        <v>154</v>
      </c>
      <c r="D112" s="33" t="s">
        <v>129</v>
      </c>
      <c r="E112" s="34" t="str">
        <f>HYPERLINK("mailto:dioreng@hotmail.com","dioreng@hotmail.com")</f>
        <v>dioreng@hotmail.com</v>
      </c>
      <c r="F112" s="33" t="s">
        <v>147</v>
      </c>
      <c r="G112" s="33"/>
      <c r="H112" s="33"/>
      <c r="I112" s="33" t="s">
        <v>132</v>
      </c>
      <c r="J112" s="15"/>
      <c r="K112" s="4"/>
      <c r="L112" s="5"/>
    </row>
    <row r="113" ht="36.0" customHeight="1">
      <c r="A113" s="33">
        <v>94.0</v>
      </c>
      <c r="B113" s="33">
        <v>435.0</v>
      </c>
      <c r="C113" s="33" t="s">
        <v>155</v>
      </c>
      <c r="D113" s="33" t="s">
        <v>129</v>
      </c>
      <c r="E113" s="42" t="str">
        <f>HYPERLINK("mailto:noal12568@gmail.com","noal12568@gmail.com")</f>
        <v>noal12568@gmail.com</v>
      </c>
      <c r="F113" s="33" t="s">
        <v>147</v>
      </c>
      <c r="G113" s="33"/>
      <c r="H113" s="33"/>
      <c r="I113" s="25" t="s">
        <v>156</v>
      </c>
      <c r="J113" s="15"/>
      <c r="K113" s="4"/>
      <c r="L113" s="5"/>
    </row>
    <row r="114" ht="36.0" customHeight="1">
      <c r="A114" s="33">
        <v>95.0</v>
      </c>
      <c r="B114" s="33">
        <v>534.0</v>
      </c>
      <c r="C114" s="33" t="s">
        <v>157</v>
      </c>
      <c r="D114" s="33" t="s">
        <v>129</v>
      </c>
      <c r="E114" s="34" t="str">
        <f>HYPERLINK("mailto:e__alsultan@hotmail.com","e__alsultan@hotmail.com")</f>
        <v>e__alsultan@hotmail.com</v>
      </c>
      <c r="F114" s="33" t="s">
        <v>147</v>
      </c>
      <c r="G114" s="33"/>
      <c r="H114" s="33"/>
      <c r="I114" s="33" t="s">
        <v>132</v>
      </c>
      <c r="J114" s="15"/>
      <c r="K114" s="4"/>
      <c r="L114" s="5"/>
    </row>
    <row r="115" ht="36.0" customHeight="1">
      <c r="A115" s="39">
        <v>96.0</v>
      </c>
      <c r="B115" s="39">
        <v>542.0</v>
      </c>
      <c r="C115" s="39" t="s">
        <v>158</v>
      </c>
      <c r="D115" s="7" t="s">
        <v>129</v>
      </c>
      <c r="E115" s="16" t="str">
        <f>HYPERLINK("mailto:MATAR8@windowslive.com","MATAR8@windowslive.com")</f>
        <v>MATAR8@windowslive.com</v>
      </c>
      <c r="F115" s="39" t="s">
        <v>147</v>
      </c>
      <c r="G115" s="30" t="s">
        <v>59</v>
      </c>
      <c r="H115" s="39"/>
      <c r="I115" s="39" t="s">
        <v>132</v>
      </c>
      <c r="J115" s="15"/>
      <c r="K115" s="4"/>
      <c r="L115" s="5"/>
    </row>
    <row r="116" ht="36.0" customHeight="1">
      <c r="A116" s="39">
        <v>97.0</v>
      </c>
      <c r="B116" s="33">
        <v>185.0</v>
      </c>
      <c r="C116" s="33" t="s">
        <v>159</v>
      </c>
      <c r="D116" s="33" t="s">
        <v>129</v>
      </c>
      <c r="E116" s="34" t="str">
        <f>HYPERLINK("mailto:ifadwaalghamdi@gmail.com","ifadwaalghamdi@gmail.com")</f>
        <v>ifadwaalghamdi@gmail.com</v>
      </c>
      <c r="F116" s="33" t="s">
        <v>147</v>
      </c>
      <c r="G116" s="33"/>
      <c r="H116" s="33"/>
      <c r="I116" s="33" t="s">
        <v>132</v>
      </c>
      <c r="J116" s="43"/>
      <c r="K116" s="4"/>
      <c r="L116" s="5"/>
    </row>
    <row r="117" ht="18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4"/>
      <c r="L117" s="5"/>
    </row>
    <row r="118" ht="36.0" customHeight="1">
      <c r="A118" s="7">
        <v>98.0</v>
      </c>
      <c r="B118" s="7">
        <v>621.0</v>
      </c>
      <c r="C118" s="39" t="s">
        <v>160</v>
      </c>
      <c r="D118" s="7"/>
      <c r="E118" s="7"/>
      <c r="F118" s="21">
        <v>41942.0</v>
      </c>
      <c r="G118" s="7"/>
      <c r="H118" s="7"/>
      <c r="I118" s="7" t="s">
        <v>161</v>
      </c>
      <c r="J118" s="44" t="s">
        <v>162</v>
      </c>
      <c r="K118" s="4"/>
      <c r="L118" s="5"/>
    </row>
    <row r="119" ht="36.0" customHeight="1">
      <c r="A119" s="7">
        <v>99.0</v>
      </c>
      <c r="B119" s="7">
        <v>608.0</v>
      </c>
      <c r="C119" s="7" t="s">
        <v>163</v>
      </c>
      <c r="D119" s="7"/>
      <c r="E119" s="7"/>
      <c r="F119" s="21">
        <v>41942.0</v>
      </c>
      <c r="G119" s="7"/>
      <c r="H119" s="7"/>
      <c r="I119" s="7" t="s">
        <v>161</v>
      </c>
      <c r="J119" s="15"/>
      <c r="K119" s="4"/>
      <c r="L119" s="5"/>
    </row>
    <row r="120" ht="36.0" customHeight="1">
      <c r="A120" s="7">
        <v>100.0</v>
      </c>
      <c r="B120" s="7">
        <v>505.0</v>
      </c>
      <c r="C120" s="7" t="s">
        <v>131</v>
      </c>
      <c r="D120" s="7"/>
      <c r="E120" s="34" t="str">
        <f>HYPERLINK("mailto:hjuribi@gmail.com","hjuribi@gmail.com")</f>
        <v>hjuribi@gmail.com</v>
      </c>
      <c r="F120" s="21">
        <v>41942.0</v>
      </c>
      <c r="G120" s="7"/>
      <c r="H120" s="7"/>
      <c r="I120" s="7" t="s">
        <v>161</v>
      </c>
      <c r="J120" s="15"/>
      <c r="K120" s="4"/>
      <c r="L120" s="5"/>
    </row>
    <row r="121" ht="36.0" customHeight="1">
      <c r="A121" s="7">
        <v>101.0</v>
      </c>
      <c r="B121" s="7">
        <v>496.0</v>
      </c>
      <c r="C121" s="7" t="s">
        <v>164</v>
      </c>
      <c r="D121" s="7"/>
      <c r="E121" s="7"/>
      <c r="F121" s="21">
        <v>41942.0</v>
      </c>
      <c r="G121" s="7"/>
      <c r="H121" s="7"/>
      <c r="I121" s="7" t="s">
        <v>161</v>
      </c>
      <c r="J121" s="15"/>
      <c r="K121" s="4"/>
      <c r="L121" s="5"/>
    </row>
    <row r="122" ht="36.0" customHeight="1">
      <c r="A122" s="7">
        <v>102.0</v>
      </c>
      <c r="B122" s="7">
        <v>495.0</v>
      </c>
      <c r="C122" s="7" t="s">
        <v>165</v>
      </c>
      <c r="D122" s="7"/>
      <c r="E122" s="7"/>
      <c r="F122" s="21">
        <v>41942.0</v>
      </c>
      <c r="G122" s="7"/>
      <c r="H122" s="7"/>
      <c r="I122" s="7" t="s">
        <v>161</v>
      </c>
      <c r="J122" s="15"/>
      <c r="K122" s="4"/>
      <c r="L122" s="5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45"/>
      <c r="K123" s="4"/>
      <c r="L123" s="5"/>
    </row>
    <row r="124" ht="36.0" customHeight="1">
      <c r="A124" s="7">
        <v>103.0</v>
      </c>
      <c r="B124" s="7">
        <v>622.0</v>
      </c>
      <c r="C124" s="7" t="s">
        <v>166</v>
      </c>
      <c r="D124" s="7"/>
      <c r="E124" s="16" t="str">
        <f>HYPERLINK("mailto:ondokon@gmail.com","ondokon@gmail.com")</f>
        <v>ondokon@gmail.com</v>
      </c>
      <c r="F124" s="21">
        <v>41944.0</v>
      </c>
      <c r="G124" s="7"/>
      <c r="H124" s="7"/>
      <c r="I124" s="7" t="s">
        <v>161</v>
      </c>
      <c r="J124" s="7" t="s">
        <v>167</v>
      </c>
      <c r="K124" s="4"/>
      <c r="L124" s="5"/>
    </row>
    <row r="125" ht="36.0" customHeight="1">
      <c r="A125" s="7">
        <v>104.0</v>
      </c>
      <c r="B125" s="7">
        <v>619.0</v>
      </c>
      <c r="C125" s="7" t="s">
        <v>168</v>
      </c>
      <c r="D125" s="7"/>
      <c r="E125" s="16" t="s">
        <v>169</v>
      </c>
      <c r="F125" s="21">
        <v>41944.0</v>
      </c>
      <c r="G125" s="7"/>
      <c r="H125" s="7"/>
      <c r="I125" s="7" t="s">
        <v>161</v>
      </c>
      <c r="J125" s="7"/>
      <c r="K125" s="4"/>
      <c r="L125" s="5"/>
    </row>
    <row r="126" ht="36.0" customHeight="1">
      <c r="A126" s="7">
        <v>105.0</v>
      </c>
      <c r="B126" s="7">
        <v>618.0</v>
      </c>
      <c r="C126" s="7" t="s">
        <v>170</v>
      </c>
      <c r="D126" s="7"/>
      <c r="E126" s="16" t="str">
        <f>HYPERLINK("mailto:kaled6083@hotmail.com","kaled6083@hotmail.com")</f>
        <v>kaled6083@hotmail.com</v>
      </c>
      <c r="F126" s="21">
        <v>41944.0</v>
      </c>
      <c r="G126" s="7"/>
      <c r="H126" s="7"/>
      <c r="I126" s="7" t="s">
        <v>161</v>
      </c>
      <c r="J126" s="7"/>
      <c r="K126" s="4"/>
      <c r="L126" s="5"/>
    </row>
    <row r="127" ht="36.0" customHeight="1">
      <c r="A127" s="7">
        <v>106.0</v>
      </c>
      <c r="B127" s="7">
        <v>611.0</v>
      </c>
      <c r="C127" s="7" t="s">
        <v>171</v>
      </c>
      <c r="D127" s="7"/>
      <c r="E127" s="16" t="s">
        <v>172</v>
      </c>
      <c r="F127" s="21">
        <v>41944.0</v>
      </c>
      <c r="G127" s="7"/>
      <c r="H127" s="7"/>
      <c r="I127" s="7" t="s">
        <v>161</v>
      </c>
      <c r="J127" s="7"/>
      <c r="K127" s="4"/>
      <c r="L127" s="5"/>
    </row>
    <row r="128" ht="36.0" customHeight="1">
      <c r="A128" s="7">
        <v>107.0</v>
      </c>
      <c r="B128" s="7">
        <v>623.0</v>
      </c>
      <c r="C128" s="7" t="s">
        <v>173</v>
      </c>
      <c r="D128" s="7"/>
      <c r="E128" s="16" t="str">
        <f>HYPERLINK("mailto:hhs-601@hotmail.com","hhs-601@hotmail.com")</f>
        <v>hhs-601@hotmail.com</v>
      </c>
      <c r="F128" s="21">
        <v>41944.0</v>
      </c>
      <c r="G128" s="7"/>
      <c r="H128" s="7"/>
      <c r="I128" s="7" t="s">
        <v>161</v>
      </c>
      <c r="J128" s="7"/>
      <c r="K128" s="4"/>
      <c r="L128" s="5"/>
    </row>
    <row r="129" ht="36.0" customHeight="1">
      <c r="A129" s="7">
        <v>108.0</v>
      </c>
      <c r="B129" s="7">
        <v>385.0</v>
      </c>
      <c r="C129" s="7" t="s">
        <v>174</v>
      </c>
      <c r="D129" s="7"/>
      <c r="E129" s="16" t="s">
        <v>175</v>
      </c>
      <c r="F129" s="21">
        <v>41944.0</v>
      </c>
      <c r="G129" s="7"/>
      <c r="H129" s="7"/>
      <c r="I129" s="7" t="s">
        <v>161</v>
      </c>
      <c r="J129" s="7"/>
      <c r="K129" s="4"/>
      <c r="L129" s="5"/>
    </row>
    <row r="130" ht="36.0" customHeight="1">
      <c r="A130" s="7">
        <v>109.0</v>
      </c>
      <c r="B130" s="7">
        <v>445.0</v>
      </c>
      <c r="C130" s="7" t="s">
        <v>176</v>
      </c>
      <c r="D130" s="7"/>
      <c r="E130" s="16" t="s">
        <v>177</v>
      </c>
      <c r="F130" s="21">
        <v>41944.0</v>
      </c>
      <c r="G130" s="7"/>
      <c r="H130" s="7"/>
      <c r="I130" s="7" t="s">
        <v>161</v>
      </c>
      <c r="J130" s="7"/>
      <c r="K130" s="4"/>
      <c r="L130" s="5"/>
    </row>
    <row r="131" ht="36.0" customHeight="1">
      <c r="A131" s="7">
        <v>110.0</v>
      </c>
      <c r="B131" s="7">
        <v>452.0</v>
      </c>
      <c r="C131" s="7" t="s">
        <v>178</v>
      </c>
      <c r="D131" s="7"/>
      <c r="E131" s="16" t="s">
        <v>179</v>
      </c>
      <c r="F131" s="21">
        <v>41944.0</v>
      </c>
      <c r="G131" s="7"/>
      <c r="H131" s="7"/>
      <c r="I131" s="7" t="s">
        <v>161</v>
      </c>
      <c r="J131" s="7"/>
      <c r="K131" s="4"/>
      <c r="L131" s="5"/>
    </row>
    <row r="132" ht="36.0" customHeight="1">
      <c r="A132" s="7">
        <v>111.0</v>
      </c>
      <c r="B132" s="7">
        <v>480.0</v>
      </c>
      <c r="C132" s="7" t="s">
        <v>180</v>
      </c>
      <c r="D132" s="7"/>
      <c r="E132" s="16" t="str">
        <f>HYPERLINK("mailto:zmatuq@gmail.com","zmatuq@gmail.com")</f>
        <v>zmatuq@gmail.com</v>
      </c>
      <c r="F132" s="21">
        <v>41944.0</v>
      </c>
      <c r="G132" s="7"/>
      <c r="H132" s="7"/>
      <c r="I132" s="7" t="s">
        <v>161</v>
      </c>
      <c r="J132" s="7"/>
      <c r="K132" s="4"/>
      <c r="L132" s="5"/>
    </row>
    <row r="133" ht="36.0" customHeight="1">
      <c r="A133" s="7">
        <v>112.0</v>
      </c>
      <c r="B133" s="7">
        <v>487.0</v>
      </c>
      <c r="C133" s="7" t="s">
        <v>181</v>
      </c>
      <c r="D133" s="7"/>
      <c r="E133" s="16" t="s">
        <v>182</v>
      </c>
      <c r="F133" s="21">
        <v>41944.0</v>
      </c>
      <c r="G133" s="7"/>
      <c r="H133" s="7"/>
      <c r="I133" s="7" t="s">
        <v>161</v>
      </c>
      <c r="J133" s="7"/>
      <c r="K133" s="4"/>
      <c r="L133" s="5"/>
    </row>
    <row r="134" ht="36.0" customHeight="1">
      <c r="A134" s="7">
        <v>113.0</v>
      </c>
      <c r="B134" s="7">
        <v>558.0</v>
      </c>
      <c r="C134" s="7" t="s">
        <v>183</v>
      </c>
      <c r="D134" s="7"/>
      <c r="E134" s="16" t="s">
        <v>184</v>
      </c>
      <c r="F134" s="21">
        <v>41944.0</v>
      </c>
      <c r="G134" s="7"/>
      <c r="H134" s="7"/>
      <c r="I134" s="7" t="s">
        <v>161</v>
      </c>
      <c r="J134" s="7"/>
      <c r="K134" s="4"/>
      <c r="L134" s="5"/>
    </row>
    <row r="135" ht="36.0" customHeight="1">
      <c r="A135" s="7">
        <v>114.0</v>
      </c>
      <c r="B135" s="7">
        <v>562.0</v>
      </c>
      <c r="C135" s="7" t="s">
        <v>185</v>
      </c>
      <c r="D135" s="7"/>
      <c r="E135" s="16" t="s">
        <v>186</v>
      </c>
      <c r="F135" s="21">
        <v>41944.0</v>
      </c>
      <c r="G135" s="7"/>
      <c r="H135" s="7"/>
      <c r="I135" s="7" t="s">
        <v>161</v>
      </c>
      <c r="J135" s="7"/>
      <c r="K135" s="4"/>
      <c r="L135" s="5"/>
    </row>
    <row r="136" ht="36.0" customHeight="1">
      <c r="A136" s="7">
        <v>115.0</v>
      </c>
      <c r="B136" s="7">
        <v>579.0</v>
      </c>
      <c r="C136" s="7" t="s">
        <v>187</v>
      </c>
      <c r="D136" s="7"/>
      <c r="E136" s="16" t="str">
        <f>HYPERLINK("mailto:fersa776@gmail.com","fersa776@gmail.com")</f>
        <v>fersa776@gmail.com</v>
      </c>
      <c r="F136" s="21">
        <v>41944.0</v>
      </c>
      <c r="G136" s="7"/>
      <c r="H136" s="7"/>
      <c r="I136" s="7" t="s">
        <v>161</v>
      </c>
      <c r="J136" s="7"/>
      <c r="K136" s="4"/>
      <c r="L136" s="5"/>
    </row>
    <row r="137" ht="36.0" customHeight="1">
      <c r="A137" s="7">
        <v>116.0</v>
      </c>
      <c r="B137" s="7">
        <v>603.0</v>
      </c>
      <c r="C137" s="7" t="s">
        <v>188</v>
      </c>
      <c r="D137" s="7"/>
      <c r="E137" s="16" t="str">
        <f>HYPERLINK("mailto:toorky.A.25@Gmail.com","toorky.A.25@Gmail.com")</f>
        <v>toorky.A.25@Gmail.com</v>
      </c>
      <c r="F137" s="21">
        <v>41944.0</v>
      </c>
      <c r="G137" s="7"/>
      <c r="H137" s="7"/>
      <c r="I137" s="7" t="s">
        <v>161</v>
      </c>
      <c r="J137" s="7"/>
      <c r="K137" s="4"/>
      <c r="L137" s="5"/>
    </row>
    <row r="138" ht="36.0" customHeight="1">
      <c r="A138" s="7">
        <v>117.0</v>
      </c>
      <c r="B138" s="7">
        <v>625.0</v>
      </c>
      <c r="C138" s="7" t="s">
        <v>189</v>
      </c>
      <c r="D138" s="7"/>
      <c r="E138" s="16" t="str">
        <f>HYPERLINK("mailto:man3al3a6@gmail.com","man3al3a6@gmail.com")</f>
        <v>man3al3a6@gmail.com</v>
      </c>
      <c r="F138" s="21">
        <v>41944.0</v>
      </c>
      <c r="G138" s="7"/>
      <c r="H138" s="7"/>
      <c r="I138" s="7" t="s">
        <v>161</v>
      </c>
      <c r="J138" s="7"/>
      <c r="K138" s="4"/>
      <c r="L138" s="5"/>
    </row>
    <row r="139" ht="36.0" customHeight="1">
      <c r="A139" s="7">
        <v>118.0</v>
      </c>
      <c r="B139" s="7">
        <v>626.0</v>
      </c>
      <c r="C139" s="7" t="s">
        <v>190</v>
      </c>
      <c r="D139" s="7"/>
      <c r="E139" s="16" t="str">
        <f>HYPERLINK("http://www.abdalmneem@gmail.com/","www.abdalmneem@gmail.com")</f>
        <v>www.abdalmneem@gmail.com</v>
      </c>
      <c r="F139" s="21">
        <v>41944.0</v>
      </c>
      <c r="G139" s="7"/>
      <c r="H139" s="7"/>
      <c r="I139" s="7" t="s">
        <v>161</v>
      </c>
      <c r="J139" s="7"/>
      <c r="K139" s="4"/>
      <c r="L139" s="5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"/>
      <c r="L140" s="5"/>
    </row>
    <row r="141" ht="36.0" customHeight="1">
      <c r="A141" s="7">
        <v>119.0</v>
      </c>
      <c r="B141" s="7">
        <v>634.0</v>
      </c>
      <c r="C141" s="7" t="s">
        <v>191</v>
      </c>
      <c r="D141" s="29" t="s">
        <v>58</v>
      </c>
      <c r="E141" s="16" t="str">
        <f>HYPERLINK("mailto:memo993@hotmail.com","memo993@hotmail.com")</f>
        <v>memo993@hotmail.com</v>
      </c>
      <c r="F141" s="21">
        <v>41948.0</v>
      </c>
      <c r="G141" s="7"/>
      <c r="H141" s="7"/>
      <c r="I141" s="7" t="s">
        <v>61</v>
      </c>
      <c r="J141" s="7" t="s">
        <v>192</v>
      </c>
      <c r="K141" s="4"/>
      <c r="L141" s="5"/>
    </row>
    <row r="142" ht="36.0" customHeight="1">
      <c r="A142" s="7">
        <v>120.0</v>
      </c>
      <c r="B142" s="7">
        <v>628.0</v>
      </c>
      <c r="C142" s="47" t="s">
        <v>193</v>
      </c>
      <c r="D142" s="29" t="s">
        <v>58</v>
      </c>
      <c r="E142" s="16" t="s">
        <v>194</v>
      </c>
      <c r="F142" s="21">
        <v>41948.0</v>
      </c>
      <c r="G142" s="7"/>
      <c r="H142" s="7"/>
      <c r="I142" s="7" t="s">
        <v>61</v>
      </c>
      <c r="J142" s="7" t="s">
        <v>195</v>
      </c>
      <c r="K142" s="4"/>
      <c r="L142" s="5"/>
    </row>
    <row r="143" ht="36.0" customHeight="1">
      <c r="A143" s="7">
        <v>121.0</v>
      </c>
      <c r="B143" s="7">
        <v>631.0</v>
      </c>
      <c r="C143" s="7" t="s">
        <v>196</v>
      </c>
      <c r="D143" s="29" t="s">
        <v>58</v>
      </c>
      <c r="E143" s="16" t="str">
        <f>HYPERLINK("mailto:medo.1111@hotmail.com","medo.1111@hotmail.com")</f>
        <v>medo.1111@hotmail.com</v>
      </c>
      <c r="F143" s="21">
        <v>41948.0</v>
      </c>
      <c r="G143" s="7"/>
      <c r="H143" s="7"/>
      <c r="I143" s="7" t="s">
        <v>61</v>
      </c>
      <c r="J143" s="7"/>
      <c r="K143" s="4"/>
      <c r="L143" s="5"/>
    </row>
    <row r="144" ht="36.0" customHeight="1">
      <c r="A144" s="7">
        <v>122.0</v>
      </c>
      <c r="B144" s="7">
        <v>629.0</v>
      </c>
      <c r="C144" s="7" t="s">
        <v>197</v>
      </c>
      <c r="D144" s="29" t="s">
        <v>58</v>
      </c>
      <c r="E144" s="16" t="str">
        <f>HYPERLINK("mailto:mahammad1214@hotmail.com","mahammad1214@hotmail.com")</f>
        <v>mahammad1214@hotmail.com</v>
      </c>
      <c r="F144" s="21">
        <v>41948.0</v>
      </c>
      <c r="G144" s="7"/>
      <c r="H144" s="7"/>
      <c r="I144" s="7" t="s">
        <v>61</v>
      </c>
      <c r="J144" s="7" t="s">
        <v>198</v>
      </c>
      <c r="K144" s="4"/>
      <c r="L144" s="5"/>
    </row>
    <row r="145" ht="15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"/>
      <c r="L145" s="5"/>
    </row>
    <row r="146" ht="36.0" customHeight="1">
      <c r="A146" s="7">
        <v>123.0</v>
      </c>
      <c r="B146" s="7">
        <v>323.0</v>
      </c>
      <c r="C146" s="7" t="s">
        <v>199</v>
      </c>
      <c r="D146" s="12" t="s">
        <v>200</v>
      </c>
      <c r="E146" s="16" t="str">
        <f>HYPERLINK("mailto:mnor.f@hotmail.com","mnor.f@hotmail.com")</f>
        <v>mnor.f@hotmail.com</v>
      </c>
      <c r="F146" s="21">
        <v>41959.0</v>
      </c>
      <c r="G146" s="7"/>
      <c r="H146" s="7"/>
      <c r="I146" s="7" t="s">
        <v>201</v>
      </c>
      <c r="J146" s="7"/>
      <c r="K146" s="4"/>
      <c r="L146" s="5"/>
    </row>
    <row r="147" ht="36.0" customHeight="1">
      <c r="A147" s="7">
        <v>124.0</v>
      </c>
      <c r="B147" s="7">
        <v>435.0</v>
      </c>
      <c r="C147" s="7" t="s">
        <v>202</v>
      </c>
      <c r="D147" s="12" t="s">
        <v>200</v>
      </c>
      <c r="E147" s="16" t="str">
        <f>HYPERLINK("mailto:noal12568@gmail.com","noal12568@gmail.com")</f>
        <v>noal12568@gmail.com</v>
      </c>
      <c r="F147" s="21">
        <v>41960.0</v>
      </c>
      <c r="G147" s="7"/>
      <c r="H147" s="7"/>
      <c r="I147" s="7" t="s">
        <v>201</v>
      </c>
      <c r="J147" s="19" t="s">
        <v>203</v>
      </c>
      <c r="K147" s="4"/>
      <c r="L147" s="5"/>
    </row>
    <row r="148" ht="36.0" customHeight="1">
      <c r="A148" s="7">
        <v>125.0</v>
      </c>
      <c r="B148" s="7">
        <v>517.0</v>
      </c>
      <c r="C148" s="7" t="s">
        <v>204</v>
      </c>
      <c r="D148" s="12" t="s">
        <v>200</v>
      </c>
      <c r="E148" s="16" t="str">
        <f>HYPERLINK("mailto:sss-2314@hotmail.com","sss-2314@hotmail.com")</f>
        <v>sss-2314@hotmail.com</v>
      </c>
      <c r="F148" s="21">
        <v>41960.0</v>
      </c>
      <c r="G148" s="7"/>
      <c r="H148" s="7"/>
      <c r="I148" s="7" t="s">
        <v>201</v>
      </c>
      <c r="J148" s="7"/>
      <c r="K148" s="4"/>
      <c r="L148" s="5"/>
    </row>
    <row r="149" ht="36.0" customHeight="1">
      <c r="A149" s="7">
        <v>126.0</v>
      </c>
      <c r="B149" s="7">
        <v>522.0</v>
      </c>
      <c r="C149" s="7" t="s">
        <v>205</v>
      </c>
      <c r="D149" s="12" t="s">
        <v>200</v>
      </c>
      <c r="E149" s="16" t="str">
        <f>HYPERLINK("mailto:jooojoo60@gmail.com","jooojoo60@gmail.com")</f>
        <v>jooojoo60@gmail.com</v>
      </c>
      <c r="F149" s="21">
        <v>41960.0</v>
      </c>
      <c r="G149" s="7"/>
      <c r="H149" s="7"/>
      <c r="I149" s="7" t="s">
        <v>201</v>
      </c>
      <c r="J149" s="7"/>
      <c r="K149" s="4"/>
      <c r="L149" s="5"/>
    </row>
    <row r="150" ht="36.0" customHeight="1">
      <c r="A150" s="7">
        <v>127.0</v>
      </c>
      <c r="B150" s="7">
        <v>523.0</v>
      </c>
      <c r="C150" s="7" t="s">
        <v>206</v>
      </c>
      <c r="D150" s="12" t="s">
        <v>200</v>
      </c>
      <c r="E150" s="16" t="str">
        <f>HYPERLINK("mailto:fofo0242014@gmail.com","fofo0242014@gmail.com")</f>
        <v>fofo0242014@gmail.com</v>
      </c>
      <c r="F150" s="21">
        <v>41960.0</v>
      </c>
      <c r="G150" s="7"/>
      <c r="H150" s="7"/>
      <c r="I150" s="7" t="s">
        <v>201</v>
      </c>
      <c r="J150" s="20" t="s">
        <v>207</v>
      </c>
      <c r="K150" s="4"/>
      <c r="L150" s="5"/>
    </row>
    <row r="151" ht="36.0" customHeight="1">
      <c r="A151" s="7">
        <v>128.0</v>
      </c>
      <c r="B151" s="7">
        <v>529.0</v>
      </c>
      <c r="C151" s="7" t="s">
        <v>208</v>
      </c>
      <c r="D151" s="12" t="s">
        <v>200</v>
      </c>
      <c r="E151" s="16" t="str">
        <f>HYPERLINK("mailto:obbb360@gmail.com","obbb360@gmail.com")</f>
        <v>obbb360@gmail.com</v>
      </c>
      <c r="F151" s="21">
        <v>41960.0</v>
      </c>
      <c r="G151" s="7"/>
      <c r="H151" s="7"/>
      <c r="I151" s="7" t="s">
        <v>201</v>
      </c>
      <c r="J151" s="7"/>
      <c r="K151" s="4"/>
      <c r="L151" s="5"/>
    </row>
    <row r="152" ht="36.0" customHeight="1">
      <c r="A152" s="7">
        <v>129.0</v>
      </c>
      <c r="B152" s="7">
        <v>530.0</v>
      </c>
      <c r="C152" s="7" t="s">
        <v>209</v>
      </c>
      <c r="D152" s="12" t="s">
        <v>200</v>
      </c>
      <c r="E152" s="16" t="str">
        <f>HYPERLINK("mailto:mohammad@tzholidays.com","mohammad@tzholidays.com")</f>
        <v>mohammad@tzholidays.com</v>
      </c>
      <c r="F152" s="21">
        <v>41960.0</v>
      </c>
      <c r="G152" s="7"/>
      <c r="H152" s="7"/>
      <c r="I152" s="7" t="s">
        <v>201</v>
      </c>
      <c r="J152" s="7"/>
      <c r="K152" s="4"/>
      <c r="L152" s="5"/>
    </row>
    <row r="153" ht="36.0" customHeight="1">
      <c r="A153" s="7">
        <v>130.0</v>
      </c>
      <c r="B153" s="7">
        <v>531.0</v>
      </c>
      <c r="C153" s="7" t="s">
        <v>210</v>
      </c>
      <c r="D153" s="12" t="s">
        <v>200</v>
      </c>
      <c r="E153" s="16" t="str">
        <f>HYPERLINK("mailto:Mno-5111@hotmail.com","Mno-5111@hotmail.com")</f>
        <v>Mno-5111@hotmail.com</v>
      </c>
      <c r="F153" s="21">
        <v>41960.0</v>
      </c>
      <c r="G153" s="7"/>
      <c r="H153" s="7"/>
      <c r="I153" s="7" t="s">
        <v>201</v>
      </c>
      <c r="J153" s="7"/>
      <c r="K153" s="4"/>
      <c r="L153" s="5"/>
    </row>
    <row r="154" ht="36.0" customHeight="1">
      <c r="A154" s="7">
        <v>131.0</v>
      </c>
      <c r="B154" s="7">
        <v>532.0</v>
      </c>
      <c r="C154" s="7" t="s">
        <v>82</v>
      </c>
      <c r="D154" s="12" t="s">
        <v>200</v>
      </c>
      <c r="E154" s="16" t="str">
        <f>HYPERLINK("mailto:nnnrrr_6666@yahoo.com","nnnrrr_6666@yahoo.com")</f>
        <v>nnnrrr_6666@yahoo.com</v>
      </c>
      <c r="F154" s="7">
        <v>41960.0</v>
      </c>
      <c r="G154" s="7"/>
      <c r="H154" s="7"/>
      <c r="I154" s="7" t="s">
        <v>201</v>
      </c>
      <c r="J154" s="19" t="s">
        <v>45</v>
      </c>
      <c r="K154" s="4"/>
      <c r="L154" s="5"/>
    </row>
    <row r="155" ht="36.0" customHeight="1">
      <c r="A155" s="7">
        <v>132.0</v>
      </c>
      <c r="B155" s="7">
        <v>539.0</v>
      </c>
      <c r="C155" s="7" t="s">
        <v>211</v>
      </c>
      <c r="D155" s="12" t="s">
        <v>200</v>
      </c>
      <c r="E155" s="16" t="str">
        <f>HYPERLINK("mailto:dl3-ksa9876@hotmail.com","dl3-ksa9876@hotmail.com")</f>
        <v>dl3-ksa9876@hotmail.com</v>
      </c>
      <c r="F155" s="21">
        <v>41960.0</v>
      </c>
      <c r="G155" s="7"/>
      <c r="H155" s="7"/>
      <c r="I155" s="7" t="s">
        <v>201</v>
      </c>
      <c r="J155" s="7"/>
      <c r="K155" s="4"/>
      <c r="L155" s="5"/>
    </row>
    <row r="156" ht="36.0" customHeight="1">
      <c r="A156" s="7">
        <v>133.0</v>
      </c>
      <c r="B156" s="7">
        <v>544.0</v>
      </c>
      <c r="C156" s="7" t="s">
        <v>212</v>
      </c>
      <c r="D156" s="12" t="s">
        <v>200</v>
      </c>
      <c r="E156" s="16" t="str">
        <f>HYPERLINK("mailto:star33.h@hotmail.com","star33.h@hotmail.com")</f>
        <v>star33.h@hotmail.com</v>
      </c>
      <c r="F156" s="21">
        <v>41960.0</v>
      </c>
      <c r="G156" s="7"/>
      <c r="H156" s="7"/>
      <c r="I156" s="7" t="s">
        <v>201</v>
      </c>
      <c r="J156" s="7"/>
      <c r="K156" s="4"/>
      <c r="L156" s="5"/>
    </row>
    <row r="157" ht="36.0" customHeight="1">
      <c r="A157" s="7">
        <v>134.0</v>
      </c>
      <c r="B157" s="7">
        <v>545.0</v>
      </c>
      <c r="C157" s="7" t="s">
        <v>213</v>
      </c>
      <c r="D157" s="12" t="s">
        <v>200</v>
      </c>
      <c r="E157" s="16" t="str">
        <f>HYPERLINK("mailto:Sada445@hotmail.com","Sada445@hotmail.com")</f>
        <v>Sada445@hotmail.com</v>
      </c>
      <c r="F157" s="21">
        <v>41960.0</v>
      </c>
      <c r="G157" s="7"/>
      <c r="H157" s="7"/>
      <c r="I157" s="7" t="s">
        <v>201</v>
      </c>
      <c r="J157" s="7"/>
      <c r="K157" s="4"/>
      <c r="L157" s="5"/>
    </row>
    <row r="158" ht="36.0" customHeight="1">
      <c r="A158" s="7">
        <v>135.0</v>
      </c>
      <c r="B158" s="7">
        <v>546.0</v>
      </c>
      <c r="C158" s="7" t="s">
        <v>214</v>
      </c>
      <c r="D158" s="12" t="s">
        <v>200</v>
      </c>
      <c r="E158" s="16" t="str">
        <f>HYPERLINK("mailto:rhobi18@hotmail.com","rhobi18@hotmail.com ")</f>
        <v>rhobi18@hotmail.com </v>
      </c>
      <c r="F158" s="21">
        <v>41960.0</v>
      </c>
      <c r="G158" s="7"/>
      <c r="H158" s="7"/>
      <c r="I158" s="7" t="s">
        <v>201</v>
      </c>
      <c r="J158" s="7"/>
      <c r="K158" s="4"/>
      <c r="L158" s="5"/>
    </row>
    <row r="159" ht="36.0" customHeight="1">
      <c r="A159" s="7">
        <v>136.0</v>
      </c>
      <c r="B159" s="7">
        <v>547.0</v>
      </c>
      <c r="C159" s="7" t="s">
        <v>215</v>
      </c>
      <c r="D159" s="12" t="s">
        <v>200</v>
      </c>
      <c r="E159" s="16" t="s">
        <v>216</v>
      </c>
      <c r="F159" s="21">
        <v>41960.0</v>
      </c>
      <c r="G159" s="7"/>
      <c r="H159" s="7"/>
      <c r="I159" s="7" t="s">
        <v>201</v>
      </c>
      <c r="J159" s="7"/>
      <c r="K159" s="4"/>
      <c r="L159" s="5"/>
    </row>
    <row r="160" ht="36.0" customHeight="1">
      <c r="A160" s="7">
        <v>137.0</v>
      </c>
      <c r="B160" s="7">
        <v>549.0</v>
      </c>
      <c r="C160" s="7" t="s">
        <v>217</v>
      </c>
      <c r="D160" s="12" t="s">
        <v>200</v>
      </c>
      <c r="E160" s="16" t="str">
        <f>HYPERLINK("mailto:almaaas.15@hotmail.com","almaaas.15@hotmail.com")</f>
        <v>almaaas.15@hotmail.com</v>
      </c>
      <c r="F160" s="21">
        <v>41960.0</v>
      </c>
      <c r="G160" s="7"/>
      <c r="H160" s="7"/>
      <c r="I160" s="7" t="s">
        <v>201</v>
      </c>
      <c r="J160" s="7"/>
      <c r="K160" s="4"/>
      <c r="L160" s="5"/>
    </row>
    <row r="161" ht="36.0" customHeight="1">
      <c r="A161" s="7">
        <v>138.0</v>
      </c>
      <c r="B161" s="7">
        <v>550.0</v>
      </c>
      <c r="C161" s="7" t="s">
        <v>218</v>
      </c>
      <c r="D161" s="12" t="s">
        <v>200</v>
      </c>
      <c r="E161" s="16" t="str">
        <f>HYPERLINK("mailto:ashwaq12664@gmail.com","ashwaq12664@gmail.com")</f>
        <v>ashwaq12664@gmail.com</v>
      </c>
      <c r="F161" s="21">
        <v>41960.0</v>
      </c>
      <c r="G161" s="7"/>
      <c r="H161" s="7"/>
      <c r="I161" s="7" t="s">
        <v>201</v>
      </c>
      <c r="J161" s="19" t="s">
        <v>203</v>
      </c>
      <c r="K161" s="4"/>
      <c r="L161" s="5"/>
    </row>
    <row r="162" ht="36.0" customHeight="1">
      <c r="A162" s="7">
        <v>139.0</v>
      </c>
      <c r="B162" s="7">
        <v>554.0</v>
      </c>
      <c r="C162" s="7" t="s">
        <v>219</v>
      </c>
      <c r="D162" s="12" t="s">
        <v>200</v>
      </c>
      <c r="E162" s="16" t="str">
        <f>HYPERLINK("mailto:ohood599@gmail.com","ohood599@gmail.com")</f>
        <v>ohood599@gmail.com</v>
      </c>
      <c r="F162" s="21">
        <v>41960.0</v>
      </c>
      <c r="G162" s="7"/>
      <c r="H162" s="7"/>
      <c r="I162" s="7" t="s">
        <v>201</v>
      </c>
      <c r="J162" s="7"/>
      <c r="K162" s="4"/>
      <c r="L162" s="5"/>
    </row>
    <row r="163" ht="36.0" customHeight="1">
      <c r="A163" s="7">
        <v>140.0</v>
      </c>
      <c r="B163" s="7">
        <v>576.0</v>
      </c>
      <c r="C163" s="7" t="s">
        <v>220</v>
      </c>
      <c r="D163" s="12" t="s">
        <v>200</v>
      </c>
      <c r="E163" s="16" t="str">
        <f>HYPERLINK("mailto:rayan150@gmail.com","rayan150@gmail.com")</f>
        <v>rayan150@gmail.com</v>
      </c>
      <c r="F163" s="21">
        <v>41960.0</v>
      </c>
      <c r="G163" s="7"/>
      <c r="H163" s="7"/>
      <c r="I163" s="7" t="s">
        <v>201</v>
      </c>
      <c r="J163" s="7"/>
      <c r="K163" s="4"/>
      <c r="L163" s="5"/>
    </row>
    <row r="164" ht="36.0" customHeight="1">
      <c r="A164" s="7">
        <v>141.0</v>
      </c>
      <c r="B164" s="7">
        <v>607.0</v>
      </c>
      <c r="C164" s="7" t="s">
        <v>221</v>
      </c>
      <c r="D164" s="12" t="s">
        <v>200</v>
      </c>
      <c r="E164" s="16" t="str">
        <f>HYPERLINK("mailto:sososo2001395@gmail.com","sososo2001395@gmail.com")</f>
        <v>sososo2001395@gmail.com</v>
      </c>
      <c r="F164" s="21">
        <v>41960.0</v>
      </c>
      <c r="G164" s="7"/>
      <c r="H164" s="7"/>
      <c r="I164" s="7" t="s">
        <v>201</v>
      </c>
      <c r="J164" s="19" t="s">
        <v>203</v>
      </c>
      <c r="K164" s="4"/>
      <c r="L164" s="5"/>
    </row>
    <row r="165" ht="36.0" customHeight="1">
      <c r="A165" s="7">
        <v>142.0</v>
      </c>
      <c r="B165" s="7">
        <v>637.0</v>
      </c>
      <c r="C165" s="7" t="s">
        <v>222</v>
      </c>
      <c r="D165" s="12" t="s">
        <v>200</v>
      </c>
      <c r="E165" s="16" t="str">
        <f>HYPERLINK("mailto:googoo_667@hotmail.com","googoo_667@hotmail.com")</f>
        <v>googoo_667@hotmail.com</v>
      </c>
      <c r="F165" s="21">
        <v>41960.0</v>
      </c>
      <c r="G165" s="7"/>
      <c r="H165" s="7"/>
      <c r="I165" s="7" t="s">
        <v>201</v>
      </c>
      <c r="J165" s="19" t="s">
        <v>45</v>
      </c>
      <c r="K165" s="4"/>
      <c r="L165" s="5"/>
    </row>
    <row r="166" ht="13.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"/>
      <c r="L166" s="5"/>
    </row>
    <row r="167" ht="36.0" customHeight="1">
      <c r="A167" s="7">
        <v>143.0</v>
      </c>
      <c r="B167" s="7">
        <v>654.0</v>
      </c>
      <c r="C167" s="7" t="s">
        <v>223</v>
      </c>
      <c r="D167" s="29" t="s">
        <v>58</v>
      </c>
      <c r="E167" s="16" t="str">
        <f>HYPERLINK("mailto:zizoo23@outlook.sa","zizoo23@outlook.sa")</f>
        <v>zizoo23@outlook.sa</v>
      </c>
      <c r="F167" s="21">
        <v>41976.0</v>
      </c>
      <c r="G167" s="7"/>
      <c r="H167" s="7"/>
      <c r="I167" s="7" t="s">
        <v>61</v>
      </c>
      <c r="J167" s="19" t="s">
        <v>224</v>
      </c>
      <c r="K167" s="4"/>
      <c r="L167" s="5"/>
    </row>
    <row r="168" ht="36.0" customHeight="1">
      <c r="A168" s="7">
        <v>144.0</v>
      </c>
      <c r="B168" s="47">
        <v>646.0</v>
      </c>
      <c r="C168" s="7" t="s">
        <v>225</v>
      </c>
      <c r="D168" s="29" t="s">
        <v>58</v>
      </c>
      <c r="E168" s="16" t="s">
        <v>226</v>
      </c>
      <c r="F168" s="21">
        <v>41976.0</v>
      </c>
      <c r="G168" s="7"/>
      <c r="H168" s="7"/>
      <c r="I168" s="7" t="s">
        <v>61</v>
      </c>
      <c r="J168" s="7" t="s">
        <v>227</v>
      </c>
      <c r="K168" s="4"/>
      <c r="L168" s="5"/>
    </row>
    <row r="169" ht="36.0" customHeight="1">
      <c r="A169" s="7">
        <v>145.0</v>
      </c>
      <c r="B169" s="7">
        <v>655.0</v>
      </c>
      <c r="C169" s="7" t="s">
        <v>228</v>
      </c>
      <c r="D169" s="29" t="s">
        <v>58</v>
      </c>
      <c r="E169" s="16" t="s">
        <v>229</v>
      </c>
      <c r="F169" s="21">
        <v>41976.0</v>
      </c>
      <c r="G169" s="7"/>
      <c r="H169" s="7"/>
      <c r="I169" s="7" t="s">
        <v>61</v>
      </c>
      <c r="J169" s="7" t="s">
        <v>227</v>
      </c>
      <c r="K169" s="4"/>
      <c r="L169" s="5"/>
    </row>
    <row r="170" ht="36.0" customHeight="1">
      <c r="A170" s="7">
        <v>146.0</v>
      </c>
      <c r="B170" s="7">
        <v>666.0</v>
      </c>
      <c r="C170" s="48" t="s">
        <v>230</v>
      </c>
      <c r="D170" s="29" t="s">
        <v>58</v>
      </c>
      <c r="E170" s="16" t="s">
        <v>231</v>
      </c>
      <c r="F170" s="21">
        <v>41976.0</v>
      </c>
      <c r="G170" s="7"/>
      <c r="H170" s="7"/>
      <c r="I170" s="7" t="s">
        <v>61</v>
      </c>
      <c r="J170" s="7" t="s">
        <v>227</v>
      </c>
      <c r="K170" s="4"/>
      <c r="L170" s="5"/>
    </row>
    <row r="171" ht="36.0" customHeight="1">
      <c r="A171" s="7">
        <v>147.0</v>
      </c>
      <c r="B171" s="7">
        <v>668.0</v>
      </c>
      <c r="C171" s="48" t="s">
        <v>232</v>
      </c>
      <c r="D171" s="29" t="s">
        <v>58</v>
      </c>
      <c r="E171" s="49" t="s">
        <v>233</v>
      </c>
      <c r="F171" s="21">
        <v>41976.0</v>
      </c>
      <c r="G171" s="7"/>
      <c r="H171" s="7"/>
      <c r="I171" s="7" t="s">
        <v>61</v>
      </c>
      <c r="J171" s="20" t="s">
        <v>234</v>
      </c>
      <c r="K171" s="4"/>
      <c r="L171" s="5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"/>
      <c r="L172" s="5"/>
    </row>
    <row r="173" ht="36.0" customHeight="1">
      <c r="A173" s="7">
        <v>148.0</v>
      </c>
      <c r="B173" s="7">
        <v>674.0</v>
      </c>
      <c r="C173" s="48" t="s">
        <v>235</v>
      </c>
      <c r="D173" s="48" t="s">
        <v>236</v>
      </c>
      <c r="E173" s="49" t="s">
        <v>237</v>
      </c>
      <c r="F173" s="7" t="s">
        <v>238</v>
      </c>
      <c r="G173" s="7"/>
      <c r="H173" s="7"/>
      <c r="I173" s="7" t="s">
        <v>239</v>
      </c>
      <c r="J173" s="44" t="s">
        <v>240</v>
      </c>
      <c r="K173" s="4"/>
      <c r="L173" s="5"/>
    </row>
    <row r="174" ht="36.0" customHeight="1">
      <c r="A174" s="7">
        <v>149.0</v>
      </c>
      <c r="B174" s="7">
        <v>650.0</v>
      </c>
      <c r="C174" s="7" t="s">
        <v>241</v>
      </c>
      <c r="D174" s="48" t="s">
        <v>236</v>
      </c>
      <c r="E174" s="49" t="s">
        <v>242</v>
      </c>
      <c r="F174" s="7" t="s">
        <v>238</v>
      </c>
      <c r="G174" s="7"/>
      <c r="H174" s="7"/>
      <c r="I174" s="7" t="s">
        <v>239</v>
      </c>
      <c r="J174" s="15"/>
      <c r="K174" s="4"/>
      <c r="L174" s="5"/>
    </row>
    <row r="175" ht="36.0" customHeight="1">
      <c r="A175" s="7">
        <v>150.0</v>
      </c>
      <c r="B175" s="7">
        <v>641.0</v>
      </c>
      <c r="C175" s="7" t="s">
        <v>243</v>
      </c>
      <c r="D175" s="48" t="s">
        <v>236</v>
      </c>
      <c r="E175" s="49" t="s">
        <v>244</v>
      </c>
      <c r="F175" s="7" t="s">
        <v>238</v>
      </c>
      <c r="G175" s="7"/>
      <c r="H175" s="7"/>
      <c r="I175" s="7" t="s">
        <v>239</v>
      </c>
      <c r="J175" s="15"/>
      <c r="K175" s="4"/>
      <c r="L175" s="5"/>
    </row>
    <row r="176" ht="36.0" customHeight="1">
      <c r="A176" s="7">
        <v>151.0</v>
      </c>
      <c r="B176" s="7">
        <v>678.0</v>
      </c>
      <c r="C176" s="48" t="s">
        <v>245</v>
      </c>
      <c r="D176" s="48" t="s">
        <v>236</v>
      </c>
      <c r="E176" s="49" t="s">
        <v>246</v>
      </c>
      <c r="F176" s="7" t="s">
        <v>238</v>
      </c>
      <c r="G176" s="7"/>
      <c r="H176" s="7"/>
      <c r="I176" s="7" t="s">
        <v>239</v>
      </c>
      <c r="J176" s="15"/>
      <c r="K176" s="4"/>
      <c r="L176" s="5"/>
    </row>
    <row r="177" ht="36.0" customHeight="1">
      <c r="A177" s="7">
        <v>152.0</v>
      </c>
      <c r="B177" s="7">
        <v>364.0</v>
      </c>
      <c r="C177" s="7" t="s">
        <v>247</v>
      </c>
      <c r="D177" s="48" t="s">
        <v>236</v>
      </c>
      <c r="E177" s="16" t="s">
        <v>248</v>
      </c>
      <c r="F177" s="7" t="s">
        <v>238</v>
      </c>
      <c r="G177" s="7"/>
      <c r="H177" s="7"/>
      <c r="I177" s="7" t="s">
        <v>239</v>
      </c>
      <c r="J177" s="15"/>
      <c r="K177" s="4"/>
      <c r="L177" s="5"/>
    </row>
    <row r="178" ht="36.0" customHeight="1">
      <c r="A178" s="7">
        <v>153.0</v>
      </c>
      <c r="B178" s="7">
        <v>540.0</v>
      </c>
      <c r="C178" s="7" t="s">
        <v>249</v>
      </c>
      <c r="D178" s="48" t="s">
        <v>236</v>
      </c>
      <c r="E178" s="16" t="s">
        <v>250</v>
      </c>
      <c r="F178" s="7" t="s">
        <v>238</v>
      </c>
      <c r="G178" s="7"/>
      <c r="H178" s="7"/>
      <c r="I178" s="7" t="s">
        <v>239</v>
      </c>
      <c r="J178" s="15"/>
      <c r="K178" s="4"/>
      <c r="L178" s="5"/>
    </row>
    <row r="179" ht="36.0" customHeight="1">
      <c r="A179" s="7">
        <v>154.0</v>
      </c>
      <c r="B179" s="7">
        <v>330.0</v>
      </c>
      <c r="C179" s="7" t="s">
        <v>251</v>
      </c>
      <c r="D179" s="48" t="s">
        <v>236</v>
      </c>
      <c r="E179" s="16" t="s">
        <v>252</v>
      </c>
      <c r="F179" s="7" t="s">
        <v>238</v>
      </c>
      <c r="G179" s="7"/>
      <c r="H179" s="7"/>
      <c r="I179" s="7" t="s">
        <v>239</v>
      </c>
      <c r="J179" s="15"/>
      <c r="K179" s="4"/>
      <c r="L179" s="5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"/>
      <c r="L180" s="5"/>
    </row>
    <row r="181" ht="36.0" customHeight="1">
      <c r="A181" s="7">
        <v>155.0</v>
      </c>
      <c r="B181" s="7">
        <v>500.0</v>
      </c>
      <c r="C181" s="7" t="s">
        <v>253</v>
      </c>
      <c r="D181" s="7" t="s">
        <v>254</v>
      </c>
      <c r="E181" s="16" t="str">
        <f>HYPERLINK("mailto:toti-1425@hotmail.com","toti-1425@hotmail.com")</f>
        <v>toti-1425@hotmail.com</v>
      </c>
      <c r="F181" s="21">
        <v>41979.0</v>
      </c>
      <c r="G181" s="7"/>
      <c r="H181" s="7"/>
      <c r="I181" s="7" t="s">
        <v>255</v>
      </c>
      <c r="J181" s="31" t="s">
        <v>256</v>
      </c>
      <c r="K181" s="4"/>
      <c r="L181" s="5"/>
    </row>
    <row r="182" ht="36.0" customHeight="1">
      <c r="A182" s="7">
        <v>156.0</v>
      </c>
      <c r="B182" s="7">
        <v>642.0</v>
      </c>
      <c r="C182" s="7" t="s">
        <v>257</v>
      </c>
      <c r="D182" s="7" t="s">
        <v>254</v>
      </c>
      <c r="E182" s="16" t="str">
        <f>HYPERLINK("mailto:muf505@hotmail.com","muf505@hotmail.com")</f>
        <v>muf505@hotmail.com</v>
      </c>
      <c r="F182" s="21">
        <v>41979.0</v>
      </c>
      <c r="G182" s="7"/>
      <c r="H182" s="7"/>
      <c r="I182" s="7" t="s">
        <v>255</v>
      </c>
      <c r="J182" s="7"/>
      <c r="K182" s="4"/>
      <c r="L182" s="5"/>
    </row>
    <row r="183" ht="36.0" customHeight="1">
      <c r="A183" s="7">
        <v>157.0</v>
      </c>
      <c r="B183" s="7">
        <v>624.0</v>
      </c>
      <c r="C183" s="7" t="s">
        <v>258</v>
      </c>
      <c r="D183" s="7" t="s">
        <v>254</v>
      </c>
      <c r="E183" s="16" t="s">
        <v>259</v>
      </c>
      <c r="F183" s="21">
        <v>41979.0</v>
      </c>
      <c r="G183" s="7"/>
      <c r="H183" s="7"/>
      <c r="I183" s="7" t="s">
        <v>255</v>
      </c>
      <c r="J183" s="31" t="s">
        <v>260</v>
      </c>
      <c r="K183" s="4"/>
      <c r="L183" s="5"/>
    </row>
    <row r="184" ht="36.0" customHeight="1">
      <c r="A184" s="7">
        <v>158.0</v>
      </c>
      <c r="B184" s="7">
        <v>638.0</v>
      </c>
      <c r="C184" s="7" t="s">
        <v>261</v>
      </c>
      <c r="D184" s="7" t="s">
        <v>254</v>
      </c>
      <c r="E184" s="16" t="s">
        <v>262</v>
      </c>
      <c r="F184" s="21">
        <v>41979.0</v>
      </c>
      <c r="G184" s="7"/>
      <c r="H184" s="7"/>
      <c r="I184" s="7" t="s">
        <v>255</v>
      </c>
      <c r="J184" s="31" t="s">
        <v>263</v>
      </c>
      <c r="K184" s="4"/>
      <c r="L184" s="5"/>
    </row>
    <row r="185" ht="36.0" customHeight="1">
      <c r="A185" s="7">
        <v>159.0</v>
      </c>
      <c r="B185" s="7">
        <v>673.0</v>
      </c>
      <c r="C185" s="7" t="s">
        <v>264</v>
      </c>
      <c r="D185" s="7" t="s">
        <v>254</v>
      </c>
      <c r="E185" s="49" t="s">
        <v>265</v>
      </c>
      <c r="F185" s="21">
        <v>41979.0</v>
      </c>
      <c r="G185" s="7"/>
      <c r="H185" s="7"/>
      <c r="I185" s="7" t="s">
        <v>255</v>
      </c>
      <c r="J185" s="7"/>
      <c r="K185" s="4"/>
      <c r="L185" s="5"/>
    </row>
    <row r="186" ht="36.0" customHeight="1">
      <c r="A186" s="7">
        <v>160.0</v>
      </c>
      <c r="B186" s="7">
        <v>676.0</v>
      </c>
      <c r="C186" s="7" t="s">
        <v>266</v>
      </c>
      <c r="D186" s="7" t="s">
        <v>254</v>
      </c>
      <c r="E186" s="49" t="s">
        <v>267</v>
      </c>
      <c r="F186" s="21">
        <v>41979.0</v>
      </c>
      <c r="G186" s="7"/>
      <c r="H186" s="7"/>
      <c r="I186" s="7" t="s">
        <v>255</v>
      </c>
      <c r="J186" s="7"/>
      <c r="K186" s="4"/>
      <c r="L186" s="5"/>
    </row>
    <row r="187" ht="36.0" customHeight="1">
      <c r="A187" s="7">
        <v>161.0</v>
      </c>
      <c r="B187" s="7">
        <v>670.0</v>
      </c>
      <c r="C187" s="7" t="s">
        <v>268</v>
      </c>
      <c r="D187" s="7" t="s">
        <v>254</v>
      </c>
      <c r="E187" s="49" t="s">
        <v>269</v>
      </c>
      <c r="F187" s="21">
        <v>41979.0</v>
      </c>
      <c r="G187" s="7"/>
      <c r="H187" s="7"/>
      <c r="I187" s="7" t="s">
        <v>255</v>
      </c>
      <c r="J187" s="20" t="s">
        <v>270</v>
      </c>
      <c r="K187" s="4"/>
      <c r="L187" s="5"/>
    </row>
    <row r="188" ht="36.0" customHeight="1">
      <c r="A188" s="7">
        <v>162.0</v>
      </c>
      <c r="B188" s="7">
        <v>667.0</v>
      </c>
      <c r="C188" s="7" t="s">
        <v>271</v>
      </c>
      <c r="D188" s="7" t="s">
        <v>254</v>
      </c>
      <c r="E188" s="49" t="s">
        <v>272</v>
      </c>
      <c r="F188" s="21">
        <v>41979.0</v>
      </c>
      <c r="G188" s="7"/>
      <c r="H188" s="7"/>
      <c r="I188" s="7" t="s">
        <v>255</v>
      </c>
      <c r="J188" s="31" t="s">
        <v>273</v>
      </c>
      <c r="K188" s="4"/>
      <c r="L188" s="5"/>
    </row>
    <row r="189" ht="36.0" customHeight="1">
      <c r="A189" s="7">
        <v>163.0</v>
      </c>
      <c r="B189" s="7">
        <v>654.0</v>
      </c>
      <c r="C189" s="7" t="s">
        <v>223</v>
      </c>
      <c r="D189" s="7" t="s">
        <v>254</v>
      </c>
      <c r="E189" s="16" t="str">
        <f>HYPERLINK("mailto:zizoo23@outlook.sa","zizoo23@outlook.sa")</f>
        <v>zizoo23@outlook.sa</v>
      </c>
      <c r="F189" s="21">
        <v>41979.0</v>
      </c>
      <c r="G189" s="16"/>
      <c r="H189" s="16"/>
      <c r="I189" s="7" t="s">
        <v>255</v>
      </c>
      <c r="J189" s="20" t="s">
        <v>274</v>
      </c>
      <c r="K189" s="4"/>
      <c r="L189" s="5"/>
    </row>
    <row r="190" ht="36.0" customHeight="1">
      <c r="A190" s="7">
        <v>164.0</v>
      </c>
      <c r="B190" s="7">
        <v>329.0</v>
      </c>
      <c r="C190" s="7" t="s">
        <v>275</v>
      </c>
      <c r="D190" s="7" t="s">
        <v>254</v>
      </c>
      <c r="E190" s="16" t="str">
        <f>HYPERLINK("mailto:pmq4@hotmail.com","pmq4@hotmail.com")</f>
        <v>pmq4@hotmail.com</v>
      </c>
      <c r="F190" s="21">
        <v>41979.0</v>
      </c>
      <c r="G190" s="7"/>
      <c r="H190" s="7"/>
      <c r="I190" s="7" t="s">
        <v>255</v>
      </c>
      <c r="J190" s="7"/>
      <c r="K190" s="4"/>
      <c r="L190" s="5"/>
    </row>
    <row r="191" ht="36.0" customHeight="1">
      <c r="A191" s="7">
        <v>165.0</v>
      </c>
      <c r="B191" s="7">
        <v>628.0</v>
      </c>
      <c r="C191" s="7" t="s">
        <v>276</v>
      </c>
      <c r="D191" s="7" t="s">
        <v>277</v>
      </c>
      <c r="E191" s="16" t="s">
        <v>194</v>
      </c>
      <c r="F191" s="21">
        <v>41979.0</v>
      </c>
      <c r="G191" s="7"/>
      <c r="H191" s="7"/>
      <c r="I191" s="7" t="s">
        <v>255</v>
      </c>
      <c r="J191" s="7"/>
      <c r="K191" s="4"/>
      <c r="L191" s="5"/>
    </row>
    <row r="192" ht="36.0" customHeight="1">
      <c r="A192" s="7">
        <v>166.0</v>
      </c>
      <c r="B192" s="7">
        <v>435.0</v>
      </c>
      <c r="C192" s="7" t="s">
        <v>202</v>
      </c>
      <c r="D192" s="7" t="s">
        <v>277</v>
      </c>
      <c r="E192" s="49" t="str">
        <f>HYPERLINK("mailto:noal12568@gmail.com","noal12568@gmail.com")</f>
        <v>noal12568@gmail.com</v>
      </c>
      <c r="F192" s="21">
        <v>41979.0</v>
      </c>
      <c r="G192" s="7"/>
      <c r="H192" s="7"/>
      <c r="I192" s="7" t="s">
        <v>255</v>
      </c>
      <c r="J192" s="7"/>
      <c r="K192" s="4"/>
      <c r="L192" s="5"/>
    </row>
    <row r="193" ht="36.0" customHeight="1">
      <c r="A193" s="7">
        <v>167.0</v>
      </c>
      <c r="B193" s="7">
        <v>523.0</v>
      </c>
      <c r="C193" s="7" t="s">
        <v>206</v>
      </c>
      <c r="D193" s="7" t="s">
        <v>277</v>
      </c>
      <c r="E193" s="16" t="str">
        <f>HYPERLINK("mailto:fofo0242014@gmail.com","fofo0242014@gmail.com")</f>
        <v>fofo0242014@gmail.com</v>
      </c>
      <c r="F193" s="21">
        <v>41979.0</v>
      </c>
      <c r="G193" s="7"/>
      <c r="H193" s="7"/>
      <c r="I193" s="7" t="s">
        <v>255</v>
      </c>
      <c r="J193" s="20" t="s">
        <v>278</v>
      </c>
      <c r="K193" s="4"/>
      <c r="L193" s="5"/>
    </row>
    <row r="194" ht="36.0" customHeight="1">
      <c r="A194" s="7">
        <v>168.0</v>
      </c>
      <c r="B194" s="7">
        <v>577.0</v>
      </c>
      <c r="C194" s="7" t="s">
        <v>279</v>
      </c>
      <c r="D194" s="7" t="s">
        <v>277</v>
      </c>
      <c r="E194" s="16" t="s">
        <v>280</v>
      </c>
      <c r="F194" s="21">
        <v>41979.0</v>
      </c>
      <c r="G194" s="7"/>
      <c r="H194" s="7"/>
      <c r="I194" s="7" t="s">
        <v>255</v>
      </c>
      <c r="J194" s="31" t="s">
        <v>281</v>
      </c>
      <c r="K194" s="4"/>
      <c r="L194" s="5"/>
    </row>
    <row r="195" ht="36.0" customHeight="1">
      <c r="A195" s="7">
        <v>169.0</v>
      </c>
      <c r="B195" s="7">
        <v>662.0</v>
      </c>
      <c r="C195" s="7" t="s">
        <v>282</v>
      </c>
      <c r="D195" s="7" t="s">
        <v>277</v>
      </c>
      <c r="E195" s="49" t="s">
        <v>283</v>
      </c>
      <c r="F195" s="21">
        <v>41979.0</v>
      </c>
      <c r="G195" s="7"/>
      <c r="H195" s="7"/>
      <c r="I195" s="7" t="s">
        <v>255</v>
      </c>
      <c r="J195" s="20" t="s">
        <v>263</v>
      </c>
      <c r="K195" s="4"/>
      <c r="L195" s="5"/>
    </row>
    <row r="196" ht="36.0" customHeight="1">
      <c r="A196" s="7">
        <v>170.0</v>
      </c>
      <c r="B196" s="7">
        <v>644.0</v>
      </c>
      <c r="C196" s="7" t="s">
        <v>284</v>
      </c>
      <c r="D196" s="7" t="s">
        <v>99</v>
      </c>
      <c r="E196" s="16" t="s">
        <v>285</v>
      </c>
      <c r="F196" s="21">
        <v>41979.0</v>
      </c>
      <c r="G196" s="7"/>
      <c r="H196" s="7"/>
      <c r="I196" s="7" t="s">
        <v>255</v>
      </c>
      <c r="J196" s="31" t="s">
        <v>286</v>
      </c>
      <c r="K196" s="4"/>
      <c r="L196" s="5"/>
    </row>
    <row r="197" ht="36.0" customHeight="1">
      <c r="A197" s="7">
        <v>171.0</v>
      </c>
      <c r="B197" s="7">
        <v>629.0</v>
      </c>
      <c r="C197" s="7" t="s">
        <v>287</v>
      </c>
      <c r="D197" s="7" t="s">
        <v>99</v>
      </c>
      <c r="E197" s="16" t="s">
        <v>288</v>
      </c>
      <c r="F197" s="21">
        <v>41979.0</v>
      </c>
      <c r="G197" s="7"/>
      <c r="H197" s="7"/>
      <c r="I197" s="7" t="s">
        <v>255</v>
      </c>
      <c r="J197" s="31" t="s">
        <v>289</v>
      </c>
      <c r="K197" s="4"/>
      <c r="L197" s="5"/>
    </row>
    <row r="198" ht="36.0" customHeight="1">
      <c r="A198" s="7">
        <v>172.0</v>
      </c>
      <c r="B198" s="7">
        <v>550.0</v>
      </c>
      <c r="C198" s="7" t="s">
        <v>290</v>
      </c>
      <c r="D198" s="7" t="s">
        <v>99</v>
      </c>
      <c r="E198" s="16" t="s">
        <v>291</v>
      </c>
      <c r="F198" s="21">
        <v>41979.0</v>
      </c>
      <c r="G198" s="7"/>
      <c r="H198" s="7"/>
      <c r="I198" s="7" t="s">
        <v>255</v>
      </c>
      <c r="J198" s="7"/>
      <c r="K198" s="4"/>
      <c r="L198" s="5"/>
    </row>
    <row r="199" ht="36.0" customHeight="1">
      <c r="A199" s="7">
        <v>173.0</v>
      </c>
      <c r="B199" s="7">
        <v>561.0</v>
      </c>
      <c r="C199" s="7" t="s">
        <v>292</v>
      </c>
      <c r="D199" s="7" t="s">
        <v>99</v>
      </c>
      <c r="E199" s="16" t="s">
        <v>293</v>
      </c>
      <c r="F199" s="21">
        <v>41979.0</v>
      </c>
      <c r="G199" s="7"/>
      <c r="H199" s="7"/>
      <c r="I199" s="7" t="s">
        <v>255</v>
      </c>
      <c r="J199" s="31" t="s">
        <v>294</v>
      </c>
      <c r="K199" s="4"/>
      <c r="L199" s="5"/>
    </row>
    <row r="200" ht="36.0" customHeight="1">
      <c r="A200" s="7">
        <v>174.0</v>
      </c>
      <c r="B200" s="7">
        <v>609.0</v>
      </c>
      <c r="C200" s="7" t="s">
        <v>295</v>
      </c>
      <c r="D200" s="7" t="s">
        <v>99</v>
      </c>
      <c r="E200" s="16" t="s">
        <v>296</v>
      </c>
      <c r="F200" s="21">
        <v>41979.0</v>
      </c>
      <c r="G200" s="7"/>
      <c r="H200" s="7"/>
      <c r="I200" s="7" t="s">
        <v>255</v>
      </c>
      <c r="J200" s="31" t="s">
        <v>297</v>
      </c>
      <c r="K200" s="4"/>
      <c r="L200" s="5"/>
    </row>
    <row r="201" ht="36.0" customHeight="1">
      <c r="A201" s="7">
        <v>175.0</v>
      </c>
      <c r="B201" s="7">
        <v>567.0</v>
      </c>
      <c r="C201" s="7" t="s">
        <v>298</v>
      </c>
      <c r="D201" s="7" t="s">
        <v>99</v>
      </c>
      <c r="E201" s="16" t="s">
        <v>299</v>
      </c>
      <c r="F201" s="21">
        <v>41979.0</v>
      </c>
      <c r="G201" s="7"/>
      <c r="H201" s="7"/>
      <c r="I201" s="7" t="s">
        <v>255</v>
      </c>
      <c r="J201" s="7"/>
      <c r="K201" s="4"/>
      <c r="L201" s="5"/>
    </row>
    <row r="202" ht="36.0" customHeight="1">
      <c r="A202" s="7">
        <v>176.0</v>
      </c>
      <c r="B202" s="7">
        <v>607.0</v>
      </c>
      <c r="C202" s="7" t="s">
        <v>221</v>
      </c>
      <c r="D202" s="7" t="s">
        <v>99</v>
      </c>
      <c r="E202" s="16" t="s">
        <v>300</v>
      </c>
      <c r="F202" s="21">
        <v>41979.0</v>
      </c>
      <c r="G202" s="7"/>
      <c r="H202" s="7"/>
      <c r="I202" s="7" t="s">
        <v>255</v>
      </c>
      <c r="J202" s="31" t="s">
        <v>301</v>
      </c>
      <c r="K202" s="4"/>
      <c r="L202" s="5"/>
    </row>
    <row r="203" ht="36.0" customHeight="1">
      <c r="A203" s="7">
        <v>177.0</v>
      </c>
      <c r="B203" s="7">
        <v>583.0</v>
      </c>
      <c r="C203" s="7" t="s">
        <v>302</v>
      </c>
      <c r="D203" s="7" t="s">
        <v>99</v>
      </c>
      <c r="E203" s="16" t="s">
        <v>303</v>
      </c>
      <c r="F203" s="21">
        <v>41979.0</v>
      </c>
      <c r="G203" s="7"/>
      <c r="H203" s="7"/>
      <c r="I203" s="7" t="s">
        <v>255</v>
      </c>
      <c r="J203" s="7"/>
      <c r="K203" s="4"/>
      <c r="L203" s="5"/>
    </row>
    <row r="204" ht="36.0" customHeight="1">
      <c r="A204" s="7">
        <v>178.0</v>
      </c>
      <c r="B204" s="7">
        <v>630.0</v>
      </c>
      <c r="C204" s="7" t="s">
        <v>304</v>
      </c>
      <c r="D204" s="7" t="s">
        <v>99</v>
      </c>
      <c r="E204" s="49" t="s">
        <v>305</v>
      </c>
      <c r="F204" s="21">
        <v>41979.0</v>
      </c>
      <c r="G204" s="7"/>
      <c r="H204" s="7"/>
      <c r="I204" s="7" t="s">
        <v>255</v>
      </c>
      <c r="J204" s="20" t="s">
        <v>263</v>
      </c>
      <c r="K204" s="4"/>
      <c r="L204" s="5"/>
    </row>
    <row r="205" ht="36.0" customHeight="1">
      <c r="A205" s="7">
        <v>179.0</v>
      </c>
      <c r="B205" s="7">
        <v>323.0</v>
      </c>
      <c r="C205" s="7" t="s">
        <v>199</v>
      </c>
      <c r="D205" s="7" t="s">
        <v>99</v>
      </c>
      <c r="E205" s="16" t="s">
        <v>306</v>
      </c>
      <c r="F205" s="21">
        <v>41979.0</v>
      </c>
      <c r="G205" s="7"/>
      <c r="H205" s="7"/>
      <c r="I205" s="7" t="s">
        <v>255</v>
      </c>
      <c r="J205" s="31" t="s">
        <v>307</v>
      </c>
      <c r="K205" s="4"/>
      <c r="L205" s="5"/>
    </row>
    <row r="206" ht="13.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"/>
      <c r="L206" s="5"/>
    </row>
    <row r="207" ht="36.0" customHeight="1">
      <c r="A207" s="7">
        <v>180.0</v>
      </c>
      <c r="B207" s="7">
        <v>159.0</v>
      </c>
      <c r="C207" s="7" t="s">
        <v>44</v>
      </c>
      <c r="D207" s="7" t="s">
        <v>308</v>
      </c>
      <c r="E207" s="49" t="s">
        <v>309</v>
      </c>
      <c r="F207" s="21">
        <v>41988.0</v>
      </c>
      <c r="G207" s="7"/>
      <c r="H207" s="7"/>
      <c r="I207" s="7" t="s">
        <v>310</v>
      </c>
      <c r="J207" s="50" t="s">
        <v>311</v>
      </c>
      <c r="K207" s="4"/>
      <c r="L207" s="5"/>
    </row>
    <row r="208" ht="36.0" customHeight="1">
      <c r="A208" s="7">
        <v>181.0</v>
      </c>
      <c r="B208" s="7">
        <v>532.0</v>
      </c>
      <c r="C208" s="7" t="s">
        <v>82</v>
      </c>
      <c r="D208" s="7" t="s">
        <v>308</v>
      </c>
      <c r="E208" s="49" t="str">
        <f>HYPERLINK("mailto:nnnrrr_6666@yahoo.com","nnnrrr_6666@yahoo.com")</f>
        <v>nnnrrr_6666@yahoo.com</v>
      </c>
      <c r="F208" s="21">
        <v>41988.0</v>
      </c>
      <c r="G208" s="7"/>
      <c r="H208" s="7"/>
      <c r="I208" s="7" t="s">
        <v>310</v>
      </c>
      <c r="J208" s="15"/>
      <c r="K208" s="4"/>
      <c r="L208" s="5"/>
    </row>
    <row r="209" ht="36.0" customHeight="1">
      <c r="A209" s="7">
        <v>182.0</v>
      </c>
      <c r="B209" s="7">
        <v>635.0</v>
      </c>
      <c r="C209" s="7" t="s">
        <v>312</v>
      </c>
      <c r="D209" s="7" t="s">
        <v>308</v>
      </c>
      <c r="E209" s="49" t="s">
        <v>313</v>
      </c>
      <c r="F209" s="21">
        <v>41988.0</v>
      </c>
      <c r="G209" s="7"/>
      <c r="H209" s="7"/>
      <c r="I209" s="7" t="s">
        <v>310</v>
      </c>
      <c r="J209" s="15"/>
      <c r="K209" s="4"/>
      <c r="L209" s="5"/>
    </row>
    <row r="210" ht="36.0" customHeight="1">
      <c r="A210" s="7">
        <v>183.0</v>
      </c>
      <c r="B210" s="7">
        <v>637.0</v>
      </c>
      <c r="C210" s="7" t="s">
        <v>222</v>
      </c>
      <c r="D210" s="7" t="s">
        <v>308</v>
      </c>
      <c r="E210" s="49" t="s">
        <v>314</v>
      </c>
      <c r="F210" s="21">
        <v>41988.0</v>
      </c>
      <c r="G210" s="7"/>
      <c r="H210" s="7"/>
      <c r="I210" s="7" t="s">
        <v>310</v>
      </c>
      <c r="J210" s="15"/>
      <c r="K210" s="4"/>
      <c r="L210" s="5"/>
    </row>
    <row r="211" ht="36.0" customHeight="1">
      <c r="A211" s="7">
        <v>184.0</v>
      </c>
      <c r="B211" s="7">
        <v>671.0</v>
      </c>
      <c r="C211" s="48" t="s">
        <v>315</v>
      </c>
      <c r="D211" s="7" t="s">
        <v>308</v>
      </c>
      <c r="E211" s="49" t="s">
        <v>316</v>
      </c>
      <c r="F211" s="21">
        <v>41988.0</v>
      </c>
      <c r="G211" s="7"/>
      <c r="H211" s="7"/>
      <c r="I211" s="7" t="s">
        <v>310</v>
      </c>
      <c r="J211" s="15"/>
      <c r="K211" s="4"/>
      <c r="L211" s="5"/>
    </row>
    <row r="212" ht="36.0" customHeight="1">
      <c r="A212" s="7">
        <v>185.0</v>
      </c>
      <c r="B212" s="7">
        <v>682.0</v>
      </c>
      <c r="C212" s="48" t="s">
        <v>317</v>
      </c>
      <c r="D212" s="7" t="s">
        <v>308</v>
      </c>
      <c r="E212" s="49" t="s">
        <v>318</v>
      </c>
      <c r="F212" s="21">
        <v>41988.0</v>
      </c>
      <c r="G212" s="7"/>
      <c r="H212" s="7"/>
      <c r="I212" s="7" t="s">
        <v>310</v>
      </c>
      <c r="J212" s="15"/>
      <c r="K212" s="4"/>
      <c r="L212" s="5"/>
    </row>
    <row r="213" ht="36.0" customHeight="1">
      <c r="A213" s="7">
        <v>186.0</v>
      </c>
      <c r="B213" s="7">
        <v>684.0</v>
      </c>
      <c r="C213" s="48" t="s">
        <v>319</v>
      </c>
      <c r="D213" s="7" t="s">
        <v>308</v>
      </c>
      <c r="E213" s="49" t="s">
        <v>320</v>
      </c>
      <c r="F213" s="21">
        <v>41988.0</v>
      </c>
      <c r="G213" s="7"/>
      <c r="H213" s="7"/>
      <c r="I213" s="7" t="s">
        <v>310</v>
      </c>
      <c r="J213" s="43"/>
      <c r="K213" s="4"/>
      <c r="L213" s="5"/>
    </row>
    <row r="214" ht="13.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"/>
      <c r="L214" s="5"/>
    </row>
    <row r="215" ht="36.0" customHeight="1">
      <c r="A215" s="7">
        <v>187.0</v>
      </c>
      <c r="B215" s="7">
        <v>692.0</v>
      </c>
      <c r="C215" s="7" t="s">
        <v>321</v>
      </c>
      <c r="D215" s="7" t="s">
        <v>308</v>
      </c>
      <c r="E215" s="49" t="s">
        <v>322</v>
      </c>
      <c r="F215" s="21">
        <v>41995.0</v>
      </c>
      <c r="G215" s="7"/>
      <c r="H215" s="31" t="s">
        <v>323</v>
      </c>
      <c r="I215" s="7" t="s">
        <v>324</v>
      </c>
      <c r="J215" s="7"/>
      <c r="K215" s="4"/>
      <c r="L215" s="5"/>
    </row>
    <row r="216" ht="78.75" customHeight="1">
      <c r="A216" s="7">
        <v>188.0</v>
      </c>
      <c r="B216" s="7">
        <v>709.0</v>
      </c>
      <c r="C216" s="7" t="s">
        <v>325</v>
      </c>
      <c r="D216" s="7" t="s">
        <v>308</v>
      </c>
      <c r="E216" s="49" t="s">
        <v>326</v>
      </c>
      <c r="F216" s="21">
        <v>41995.0</v>
      </c>
      <c r="G216" s="7"/>
      <c r="H216" s="30" t="s">
        <v>327</v>
      </c>
      <c r="I216" s="7" t="s">
        <v>324</v>
      </c>
      <c r="J216" s="7"/>
      <c r="K216" s="4"/>
      <c r="L216" s="5"/>
    </row>
    <row r="217" ht="36.0" customHeight="1">
      <c r="A217" s="7">
        <v>189.0</v>
      </c>
      <c r="B217" s="7">
        <v>721.0</v>
      </c>
      <c r="C217" s="7" t="s">
        <v>328</v>
      </c>
      <c r="D217" s="7" t="s">
        <v>308</v>
      </c>
      <c r="E217" s="49" t="s">
        <v>329</v>
      </c>
      <c r="F217" s="21">
        <v>41995.0</v>
      </c>
      <c r="G217" s="7"/>
      <c r="H217" s="31" t="s">
        <v>330</v>
      </c>
      <c r="I217" s="7" t="s">
        <v>324</v>
      </c>
      <c r="J217" s="7"/>
      <c r="K217" s="4"/>
      <c r="L217" s="5"/>
    </row>
    <row r="218" ht="36.0" customHeight="1">
      <c r="A218" s="7">
        <v>190.0</v>
      </c>
      <c r="B218" s="7">
        <v>717.0</v>
      </c>
      <c r="C218" s="7" t="s">
        <v>331</v>
      </c>
      <c r="D218" s="7" t="s">
        <v>308</v>
      </c>
      <c r="E218" s="49" t="s">
        <v>332</v>
      </c>
      <c r="F218" s="21">
        <v>41995.0</v>
      </c>
      <c r="G218" s="7"/>
      <c r="H218" s="7"/>
      <c r="I218" s="7" t="s">
        <v>324</v>
      </c>
      <c r="J218" s="7"/>
      <c r="K218" s="4"/>
      <c r="L218" s="5"/>
    </row>
    <row r="219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"/>
      <c r="L219" s="5"/>
    </row>
    <row r="220" ht="36.0" customHeight="1">
      <c r="A220" s="7">
        <v>191.0</v>
      </c>
      <c r="B220" s="7">
        <v>506.0</v>
      </c>
      <c r="C220" s="7" t="s">
        <v>333</v>
      </c>
      <c r="D220" s="7" t="s">
        <v>334</v>
      </c>
      <c r="E220" s="16" t="str">
        <f>HYPERLINK("mailto:iloneu@hotmail.com","iloneu@hotmail.com")</f>
        <v>iloneu@hotmail.com</v>
      </c>
      <c r="F220" s="21">
        <v>41998.0</v>
      </c>
      <c r="G220" s="7"/>
      <c r="H220" s="7"/>
      <c r="I220" s="7" t="s">
        <v>335</v>
      </c>
      <c r="J220" s="7" t="s">
        <v>336</v>
      </c>
      <c r="K220" s="4"/>
      <c r="L220" s="5"/>
    </row>
    <row r="221" ht="36.0" customHeight="1">
      <c r="A221" s="7">
        <v>192.0</v>
      </c>
      <c r="B221" s="7">
        <v>152.0</v>
      </c>
      <c r="C221" s="7" t="s">
        <v>133</v>
      </c>
      <c r="D221" s="7" t="s">
        <v>334</v>
      </c>
      <c r="E221" s="49" t="s">
        <v>337</v>
      </c>
      <c r="F221" s="21">
        <v>41997.0</v>
      </c>
      <c r="G221" s="7"/>
      <c r="H221" s="7"/>
      <c r="I221" s="7" t="s">
        <v>335</v>
      </c>
      <c r="J221" s="7"/>
      <c r="K221" s="4"/>
      <c r="L221" s="5"/>
    </row>
    <row r="222" ht="36.0" customHeight="1">
      <c r="A222" s="7">
        <v>193.0</v>
      </c>
      <c r="B222" s="7">
        <v>580.0</v>
      </c>
      <c r="C222" s="7" t="s">
        <v>135</v>
      </c>
      <c r="D222" s="7" t="s">
        <v>334</v>
      </c>
      <c r="E222" s="49" t="s">
        <v>338</v>
      </c>
      <c r="F222" s="21">
        <v>41997.0</v>
      </c>
      <c r="G222" s="7"/>
      <c r="H222" s="7"/>
      <c r="I222" s="7" t="s">
        <v>335</v>
      </c>
      <c r="J222" s="7"/>
      <c r="K222" s="4"/>
      <c r="L222" s="5"/>
    </row>
    <row r="223" ht="36.0" customHeight="1">
      <c r="A223" s="7">
        <v>194.0</v>
      </c>
      <c r="B223" s="48" t="s">
        <v>339</v>
      </c>
      <c r="C223" s="48" t="s">
        <v>340</v>
      </c>
      <c r="D223" s="7" t="s">
        <v>334</v>
      </c>
      <c r="E223" s="49" t="s">
        <v>341</v>
      </c>
      <c r="F223" s="21">
        <v>41997.0</v>
      </c>
      <c r="G223" s="7"/>
      <c r="H223" s="7"/>
      <c r="I223" s="7" t="s">
        <v>335</v>
      </c>
      <c r="J223" s="7"/>
      <c r="K223" s="4"/>
      <c r="L223" s="5"/>
    </row>
    <row r="224" ht="14.2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"/>
      <c r="L224" s="5"/>
    </row>
    <row r="225" ht="36.0" customHeight="1">
      <c r="A225" s="7">
        <v>195.0</v>
      </c>
      <c r="B225" s="7">
        <v>631.0</v>
      </c>
      <c r="C225" s="7" t="s">
        <v>342</v>
      </c>
      <c r="D225" s="7" t="s">
        <v>343</v>
      </c>
      <c r="E225" s="49" t="s">
        <v>344</v>
      </c>
      <c r="F225" s="21">
        <v>41997.0</v>
      </c>
      <c r="G225" s="7"/>
      <c r="H225" s="51" t="s">
        <v>345</v>
      </c>
      <c r="I225" s="7" t="s">
        <v>346</v>
      </c>
      <c r="J225" s="7"/>
      <c r="K225" s="4"/>
      <c r="L225" s="5"/>
    </row>
    <row r="226" ht="51.0" customHeight="1">
      <c r="A226" s="7">
        <v>196.0</v>
      </c>
      <c r="B226" s="7">
        <v>693.0</v>
      </c>
      <c r="C226" s="7" t="s">
        <v>347</v>
      </c>
      <c r="D226" s="7" t="s">
        <v>343</v>
      </c>
      <c r="E226" s="49" t="s">
        <v>348</v>
      </c>
      <c r="F226" s="21">
        <v>41997.0</v>
      </c>
      <c r="G226" s="7"/>
      <c r="H226" s="31" t="s">
        <v>349</v>
      </c>
      <c r="I226" s="7" t="s">
        <v>350</v>
      </c>
      <c r="J226" s="7"/>
      <c r="K226" s="4"/>
      <c r="L226" s="5"/>
    </row>
    <row r="227" ht="36.0" customHeight="1">
      <c r="A227" s="7">
        <v>197.0</v>
      </c>
      <c r="B227" s="7">
        <v>694.0</v>
      </c>
      <c r="C227" s="7" t="s">
        <v>351</v>
      </c>
      <c r="D227" s="7" t="s">
        <v>343</v>
      </c>
      <c r="E227" s="49" t="s">
        <v>352</v>
      </c>
      <c r="F227" s="21">
        <v>41997.0</v>
      </c>
      <c r="G227" s="7"/>
      <c r="H227" s="30" t="s">
        <v>353</v>
      </c>
      <c r="I227" s="7" t="s">
        <v>350</v>
      </c>
      <c r="J227" s="7"/>
      <c r="K227" s="4"/>
      <c r="L227" s="5"/>
    </row>
    <row r="228" ht="36.0" customHeight="1">
      <c r="A228" s="7">
        <v>198.0</v>
      </c>
      <c r="B228" s="7">
        <v>711.0</v>
      </c>
      <c r="C228" s="7" t="s">
        <v>354</v>
      </c>
      <c r="D228" s="7" t="s">
        <v>343</v>
      </c>
      <c r="E228" s="49" t="s">
        <v>355</v>
      </c>
      <c r="F228" s="21">
        <v>41997.0</v>
      </c>
      <c r="G228" s="7"/>
      <c r="H228" s="51" t="s">
        <v>345</v>
      </c>
      <c r="I228" s="7" t="s">
        <v>350</v>
      </c>
      <c r="J228" s="7"/>
      <c r="K228" s="4"/>
      <c r="L228" s="5"/>
    </row>
    <row r="229" ht="36.0" customHeight="1">
      <c r="A229" s="7">
        <v>199.0</v>
      </c>
      <c r="B229" s="7">
        <v>713.0</v>
      </c>
      <c r="C229" s="7" t="s">
        <v>356</v>
      </c>
      <c r="D229" s="7" t="s">
        <v>343</v>
      </c>
      <c r="E229" s="49" t="s">
        <v>357</v>
      </c>
      <c r="F229" s="21">
        <v>41997.0</v>
      </c>
      <c r="G229" s="7"/>
      <c r="H229" s="51" t="s">
        <v>345</v>
      </c>
      <c r="I229" s="7" t="s">
        <v>350</v>
      </c>
      <c r="J229" s="7"/>
      <c r="K229" s="4"/>
      <c r="L229" s="5"/>
    </row>
    <row r="230" ht="36.0" customHeight="1">
      <c r="A230" s="7">
        <v>200.0</v>
      </c>
      <c r="B230" s="7">
        <v>714.0</v>
      </c>
      <c r="C230" s="7" t="s">
        <v>358</v>
      </c>
      <c r="D230" s="7" t="s">
        <v>343</v>
      </c>
      <c r="E230" s="49" t="s">
        <v>359</v>
      </c>
      <c r="F230" s="21">
        <v>41997.0</v>
      </c>
      <c r="G230" s="7"/>
      <c r="H230" s="51" t="s">
        <v>345</v>
      </c>
      <c r="I230" s="7" t="s">
        <v>350</v>
      </c>
      <c r="J230" s="7"/>
      <c r="K230" s="4"/>
      <c r="L230" s="5"/>
    </row>
    <row r="231" ht="36.0" customHeight="1">
      <c r="A231" s="7">
        <v>201.0</v>
      </c>
      <c r="B231" s="7">
        <v>718.0</v>
      </c>
      <c r="C231" s="7" t="s">
        <v>360</v>
      </c>
      <c r="D231" s="7" t="s">
        <v>343</v>
      </c>
      <c r="E231" s="49" t="s">
        <v>361</v>
      </c>
      <c r="F231" s="21">
        <v>41997.0</v>
      </c>
      <c r="G231" s="7"/>
      <c r="H231" s="51" t="s">
        <v>345</v>
      </c>
      <c r="I231" s="7" t="s">
        <v>350</v>
      </c>
      <c r="J231" s="7"/>
      <c r="K231" s="4"/>
      <c r="L231" s="5"/>
    </row>
    <row r="232" ht="15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"/>
      <c r="L232" s="5"/>
    </row>
    <row r="233" ht="36.0" customHeight="1">
      <c r="A233" s="7">
        <v>202.0</v>
      </c>
      <c r="B233" s="7">
        <v>544.0</v>
      </c>
      <c r="C233" s="7" t="s">
        <v>212</v>
      </c>
      <c r="D233" s="7" t="s">
        <v>308</v>
      </c>
      <c r="E233" s="49" t="s">
        <v>362</v>
      </c>
      <c r="F233" s="21">
        <v>42000.0</v>
      </c>
      <c r="G233" s="7"/>
      <c r="H233" s="31" t="s">
        <v>363</v>
      </c>
      <c r="I233" s="7" t="s">
        <v>364</v>
      </c>
      <c r="J233" s="7"/>
      <c r="K233" s="4"/>
      <c r="L233" s="5"/>
    </row>
    <row r="234" ht="36.0" customHeight="1">
      <c r="A234" s="7">
        <v>203.0</v>
      </c>
      <c r="B234" s="7">
        <v>529.0</v>
      </c>
      <c r="C234" s="7" t="s">
        <v>208</v>
      </c>
      <c r="D234" s="7" t="s">
        <v>308</v>
      </c>
      <c r="E234" s="49" t="s">
        <v>365</v>
      </c>
      <c r="F234" s="21">
        <v>42000.0</v>
      </c>
      <c r="G234" s="7"/>
      <c r="H234" s="31" t="s">
        <v>366</v>
      </c>
      <c r="I234" s="7" t="s">
        <v>364</v>
      </c>
      <c r="J234" s="7"/>
      <c r="K234" s="4"/>
      <c r="L234" s="5"/>
    </row>
    <row r="235" ht="36.0" customHeight="1">
      <c r="A235" s="7">
        <v>204.0</v>
      </c>
      <c r="B235" s="7">
        <v>517.0</v>
      </c>
      <c r="C235" s="7" t="s">
        <v>204</v>
      </c>
      <c r="D235" s="7" t="s">
        <v>308</v>
      </c>
      <c r="E235" s="49" t="s">
        <v>367</v>
      </c>
      <c r="F235" s="21">
        <v>42000.0</v>
      </c>
      <c r="G235" s="7"/>
      <c r="H235" s="31" t="s">
        <v>368</v>
      </c>
      <c r="I235" s="7" t="s">
        <v>364</v>
      </c>
      <c r="J235" s="7"/>
      <c r="K235" s="4"/>
      <c r="L235" s="5"/>
    </row>
    <row r="236" ht="36.0" customHeight="1">
      <c r="A236" s="7">
        <v>205.0</v>
      </c>
      <c r="B236" s="7">
        <v>636.0</v>
      </c>
      <c r="C236" s="7" t="s">
        <v>369</v>
      </c>
      <c r="D236" s="7" t="s">
        <v>308</v>
      </c>
      <c r="E236" s="49" t="s">
        <v>370</v>
      </c>
      <c r="F236" s="21">
        <v>42000.0</v>
      </c>
      <c r="G236" s="7"/>
      <c r="H236" s="31" t="s">
        <v>371</v>
      </c>
      <c r="I236" s="7" t="s">
        <v>364</v>
      </c>
      <c r="J236" s="7"/>
      <c r="K236" s="4"/>
      <c r="L236" s="5"/>
    </row>
    <row r="237" ht="36.0" customHeight="1">
      <c r="A237" s="7">
        <v>206.0</v>
      </c>
      <c r="B237" s="7">
        <v>530.0</v>
      </c>
      <c r="C237" s="7" t="s">
        <v>209</v>
      </c>
      <c r="D237" s="7" t="s">
        <v>308</v>
      </c>
      <c r="E237" s="49" t="s">
        <v>372</v>
      </c>
      <c r="F237" s="21">
        <v>42000.0</v>
      </c>
      <c r="G237" s="7"/>
      <c r="H237" s="31" t="s">
        <v>371</v>
      </c>
      <c r="I237" s="7" t="s">
        <v>364</v>
      </c>
      <c r="J237" s="7"/>
      <c r="K237" s="4"/>
      <c r="L237" s="5"/>
    </row>
    <row r="238" ht="36.0" customHeight="1">
      <c r="A238" s="7">
        <v>207.0</v>
      </c>
      <c r="B238" s="7">
        <v>531.0</v>
      </c>
      <c r="C238" s="7" t="s">
        <v>210</v>
      </c>
      <c r="D238" s="7" t="s">
        <v>308</v>
      </c>
      <c r="E238" s="16" t="s">
        <v>373</v>
      </c>
      <c r="F238" s="21">
        <v>42000.0</v>
      </c>
      <c r="G238" s="7"/>
      <c r="H238" s="31" t="s">
        <v>374</v>
      </c>
      <c r="I238" s="7" t="s">
        <v>364</v>
      </c>
      <c r="J238" s="7"/>
      <c r="K238" s="4"/>
      <c r="L238" s="5"/>
    </row>
    <row r="239" ht="36.0" customHeight="1">
      <c r="A239" s="7">
        <v>208.0</v>
      </c>
      <c r="B239" s="7">
        <v>539.0</v>
      </c>
      <c r="C239" s="7" t="s">
        <v>211</v>
      </c>
      <c r="D239" s="7" t="s">
        <v>308</v>
      </c>
      <c r="E239" s="16" t="s">
        <v>375</v>
      </c>
      <c r="F239" s="21">
        <v>42000.0</v>
      </c>
      <c r="G239" s="7"/>
      <c r="H239" s="31" t="s">
        <v>376</v>
      </c>
      <c r="I239" s="7" t="s">
        <v>364</v>
      </c>
      <c r="J239" s="7"/>
      <c r="K239" s="4"/>
      <c r="L239" s="5"/>
    </row>
    <row r="240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"/>
      <c r="L240" s="5"/>
    </row>
    <row r="241" ht="36.0" customHeight="1">
      <c r="A241" s="7">
        <v>209.0</v>
      </c>
      <c r="B241" s="7" t="s">
        <v>377</v>
      </c>
      <c r="C241" s="7" t="s">
        <v>378</v>
      </c>
      <c r="D241" s="7" t="s">
        <v>343</v>
      </c>
      <c r="E241" s="49" t="s">
        <v>379</v>
      </c>
      <c r="F241" s="21">
        <v>42001.0</v>
      </c>
      <c r="G241" s="7"/>
      <c r="H241" s="31" t="s">
        <v>380</v>
      </c>
      <c r="I241" s="38" t="s">
        <v>381</v>
      </c>
      <c r="J241" s="30" t="s">
        <v>382</v>
      </c>
      <c r="K241" s="4"/>
      <c r="L241" s="5"/>
    </row>
    <row r="242" ht="36.0" customHeight="1">
      <c r="A242" s="7">
        <v>210.0</v>
      </c>
      <c r="B242" s="7">
        <v>720.0</v>
      </c>
      <c r="C242" s="7" t="s">
        <v>383</v>
      </c>
      <c r="D242" s="7" t="s">
        <v>343</v>
      </c>
      <c r="E242" s="49" t="s">
        <v>384</v>
      </c>
      <c r="F242" s="21">
        <v>42001.0</v>
      </c>
      <c r="G242" s="7"/>
      <c r="H242" s="31" t="s">
        <v>371</v>
      </c>
      <c r="I242" s="7" t="s">
        <v>381</v>
      </c>
      <c r="J242" s="7"/>
      <c r="K242" s="4"/>
      <c r="L242" s="5"/>
    </row>
    <row r="243" ht="13.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"/>
      <c r="L243" s="5"/>
    </row>
    <row r="244" ht="36.0" customHeight="1">
      <c r="A244" s="7">
        <v>211.0</v>
      </c>
      <c r="B244" s="7">
        <v>489.0</v>
      </c>
      <c r="C244" s="7" t="s">
        <v>385</v>
      </c>
      <c r="D244" s="7" t="s">
        <v>386</v>
      </c>
      <c r="E244" s="49" t="s">
        <v>387</v>
      </c>
      <c r="F244" s="21">
        <v>42002.0</v>
      </c>
      <c r="G244" s="7"/>
      <c r="H244" s="31" t="s">
        <v>380</v>
      </c>
      <c r="I244" s="7" t="s">
        <v>388</v>
      </c>
      <c r="J244" s="44" t="s">
        <v>389</v>
      </c>
      <c r="K244" s="4"/>
      <c r="L244" s="5"/>
    </row>
    <row r="245" ht="36.0" customHeight="1">
      <c r="A245" s="7">
        <v>212.0</v>
      </c>
      <c r="B245" s="7">
        <v>444.0</v>
      </c>
      <c r="C245" s="7" t="s">
        <v>390</v>
      </c>
      <c r="D245" s="7" t="s">
        <v>386</v>
      </c>
      <c r="E245" s="49" t="s">
        <v>391</v>
      </c>
      <c r="F245" s="21">
        <v>42002.0</v>
      </c>
      <c r="G245" s="7"/>
      <c r="H245" s="31" t="s">
        <v>392</v>
      </c>
      <c r="I245" s="7" t="s">
        <v>388</v>
      </c>
      <c r="J245" s="15"/>
      <c r="K245" s="4"/>
      <c r="L245" s="5"/>
    </row>
    <row r="246" ht="36.0" customHeight="1">
      <c r="A246" s="7">
        <v>213.0</v>
      </c>
      <c r="B246" s="7">
        <v>495.0</v>
      </c>
      <c r="C246" s="7" t="s">
        <v>393</v>
      </c>
      <c r="D246" s="7" t="s">
        <v>386</v>
      </c>
      <c r="E246" s="49" t="s">
        <v>394</v>
      </c>
      <c r="F246" s="21">
        <v>42002.0</v>
      </c>
      <c r="G246" s="7"/>
      <c r="H246" s="31" t="s">
        <v>371</v>
      </c>
      <c r="I246" s="7" t="s">
        <v>388</v>
      </c>
      <c r="J246" s="15"/>
      <c r="K246" s="4"/>
      <c r="L246" s="5"/>
    </row>
    <row r="247" ht="94.5" customHeight="1">
      <c r="A247" s="7">
        <v>214.0</v>
      </c>
      <c r="B247" s="7">
        <v>619.0</v>
      </c>
      <c r="C247" s="7" t="s">
        <v>395</v>
      </c>
      <c r="D247" s="7" t="s">
        <v>386</v>
      </c>
      <c r="E247" s="49" t="s">
        <v>169</v>
      </c>
      <c r="F247" s="21">
        <v>42002.0</v>
      </c>
      <c r="G247" s="7"/>
      <c r="H247" s="37" t="s">
        <v>396</v>
      </c>
      <c r="I247" s="7" t="s">
        <v>388</v>
      </c>
      <c r="J247" s="15"/>
      <c r="K247" s="4"/>
      <c r="L247" s="5"/>
    </row>
    <row r="248" ht="63.75" customHeight="1">
      <c r="A248" s="7">
        <v>215.0</v>
      </c>
      <c r="B248" s="7">
        <v>385.0</v>
      </c>
      <c r="C248" s="7" t="s">
        <v>397</v>
      </c>
      <c r="D248" s="7" t="s">
        <v>386</v>
      </c>
      <c r="E248" s="16" t="s">
        <v>175</v>
      </c>
      <c r="F248" s="21">
        <v>42002.0</v>
      </c>
      <c r="G248" s="7"/>
      <c r="H248" s="31" t="s">
        <v>398</v>
      </c>
      <c r="I248" s="7" t="s">
        <v>388</v>
      </c>
      <c r="J248" s="15"/>
      <c r="K248" s="4"/>
      <c r="L248" s="5"/>
    </row>
    <row r="249" ht="36.0" customHeight="1">
      <c r="A249" s="7">
        <v>216.0</v>
      </c>
      <c r="B249" s="7">
        <v>588.0</v>
      </c>
      <c r="C249" s="7" t="s">
        <v>399</v>
      </c>
      <c r="D249" s="7" t="s">
        <v>386</v>
      </c>
      <c r="E249" s="49" t="s">
        <v>400</v>
      </c>
      <c r="F249" s="21">
        <v>42002.0</v>
      </c>
      <c r="G249" s="7"/>
      <c r="H249" s="30" t="s">
        <v>401</v>
      </c>
      <c r="I249" s="7" t="s">
        <v>388</v>
      </c>
      <c r="J249" s="15"/>
      <c r="K249" s="4"/>
      <c r="L249" s="5"/>
    </row>
    <row r="250" ht="36.0" customHeight="1">
      <c r="A250" s="7">
        <v>217.0</v>
      </c>
      <c r="B250" s="7">
        <v>367.0</v>
      </c>
      <c r="C250" s="7" t="s">
        <v>402</v>
      </c>
      <c r="D250" s="7" t="s">
        <v>386</v>
      </c>
      <c r="E250" s="49" t="s">
        <v>403</v>
      </c>
      <c r="F250" s="21">
        <v>42002.0</v>
      </c>
      <c r="G250" s="7"/>
      <c r="H250" s="31" t="s">
        <v>371</v>
      </c>
      <c r="I250" s="7" t="s">
        <v>388</v>
      </c>
      <c r="J250" s="15"/>
      <c r="K250" s="4"/>
      <c r="L250" s="5"/>
    </row>
    <row r="251" ht="36.0" customHeight="1">
      <c r="A251" s="7">
        <v>218.0</v>
      </c>
      <c r="B251" s="7">
        <v>379.0</v>
      </c>
      <c r="C251" s="7" t="s">
        <v>404</v>
      </c>
      <c r="D251" s="7" t="s">
        <v>386</v>
      </c>
      <c r="E251" s="49" t="s">
        <v>405</v>
      </c>
      <c r="F251" s="21">
        <v>42002.0</v>
      </c>
      <c r="G251" s="7"/>
      <c r="H251" s="31" t="s">
        <v>371</v>
      </c>
      <c r="I251" s="7" t="s">
        <v>388</v>
      </c>
      <c r="J251" s="15"/>
      <c r="K251" s="4"/>
      <c r="L251" s="5"/>
    </row>
    <row r="252" ht="36.0" customHeight="1">
      <c r="A252" s="7">
        <v>219.0</v>
      </c>
      <c r="B252" s="7">
        <v>331.0</v>
      </c>
      <c r="C252" s="7" t="s">
        <v>406</v>
      </c>
      <c r="D252" s="7" t="s">
        <v>386</v>
      </c>
      <c r="E252" s="49" t="s">
        <v>407</v>
      </c>
      <c r="F252" s="21">
        <v>42002.0</v>
      </c>
      <c r="G252" s="7"/>
      <c r="H252" s="31" t="s">
        <v>380</v>
      </c>
      <c r="I252" s="7" t="s">
        <v>388</v>
      </c>
      <c r="J252" s="15"/>
      <c r="K252" s="4"/>
      <c r="L252" s="5"/>
    </row>
    <row r="253" ht="36.0" customHeight="1">
      <c r="A253" s="7">
        <v>220.0</v>
      </c>
      <c r="B253" s="7">
        <v>340.0</v>
      </c>
      <c r="C253" s="7" t="s">
        <v>408</v>
      </c>
      <c r="D253" s="7" t="s">
        <v>386</v>
      </c>
      <c r="E253" s="49" t="s">
        <v>409</v>
      </c>
      <c r="F253" s="21">
        <v>42002.0</v>
      </c>
      <c r="G253" s="7"/>
      <c r="H253" s="31" t="s">
        <v>380</v>
      </c>
      <c r="I253" s="7" t="s">
        <v>388</v>
      </c>
      <c r="J253" s="15"/>
      <c r="K253" s="4"/>
      <c r="L253" s="5"/>
    </row>
    <row r="254" ht="36.0" customHeight="1">
      <c r="A254" s="7">
        <v>221.0</v>
      </c>
      <c r="B254" s="7">
        <v>391.0</v>
      </c>
      <c r="C254" s="7" t="s">
        <v>410</v>
      </c>
      <c r="D254" s="7" t="s">
        <v>386</v>
      </c>
      <c r="E254" s="49" t="s">
        <v>411</v>
      </c>
      <c r="F254" s="21">
        <v>42002.0</v>
      </c>
      <c r="G254" s="7"/>
      <c r="H254" s="31" t="s">
        <v>371</v>
      </c>
      <c r="I254" s="7" t="s">
        <v>388</v>
      </c>
      <c r="J254" s="15"/>
      <c r="K254" s="4"/>
      <c r="L254" s="5"/>
    </row>
    <row r="255" ht="36.0" customHeight="1">
      <c r="A255" s="7">
        <v>222.0</v>
      </c>
      <c r="B255" s="7">
        <v>447.0</v>
      </c>
      <c r="C255" s="7" t="s">
        <v>412</v>
      </c>
      <c r="D255" s="7" t="s">
        <v>386</v>
      </c>
      <c r="E255" s="49" t="s">
        <v>413</v>
      </c>
      <c r="F255" s="21">
        <v>42002.0</v>
      </c>
      <c r="G255" s="7"/>
      <c r="H255" s="30" t="s">
        <v>414</v>
      </c>
      <c r="I255" s="7" t="s">
        <v>388</v>
      </c>
      <c r="J255" s="15"/>
      <c r="K255" s="4"/>
      <c r="L255" s="5"/>
    </row>
    <row r="256" ht="36.0" customHeight="1">
      <c r="A256" s="7">
        <v>223.0</v>
      </c>
      <c r="B256" s="7">
        <v>445.0</v>
      </c>
      <c r="C256" s="7" t="s">
        <v>415</v>
      </c>
      <c r="D256" s="7" t="s">
        <v>386</v>
      </c>
      <c r="E256" s="49" t="s">
        <v>177</v>
      </c>
      <c r="F256" s="21">
        <v>42002.0</v>
      </c>
      <c r="G256" s="7"/>
      <c r="H256" s="30" t="s">
        <v>416</v>
      </c>
      <c r="I256" s="7" t="s">
        <v>388</v>
      </c>
      <c r="J256" s="15"/>
      <c r="K256" s="4"/>
      <c r="L256" s="5"/>
    </row>
    <row r="257" ht="36.0" customHeight="1">
      <c r="A257" s="7">
        <v>224.0</v>
      </c>
      <c r="B257" s="7">
        <v>480.0</v>
      </c>
      <c r="C257" s="7" t="s">
        <v>417</v>
      </c>
      <c r="D257" s="7" t="s">
        <v>386</v>
      </c>
      <c r="E257" s="49" t="s">
        <v>418</v>
      </c>
      <c r="F257" s="21">
        <v>42002.0</v>
      </c>
      <c r="G257" s="7"/>
      <c r="H257" s="31" t="s">
        <v>380</v>
      </c>
      <c r="I257" s="7" t="s">
        <v>388</v>
      </c>
      <c r="J257" s="15"/>
      <c r="K257" s="4"/>
      <c r="L257" s="5"/>
    </row>
    <row r="258" ht="36.0" customHeight="1">
      <c r="A258" s="7">
        <v>225.0</v>
      </c>
      <c r="B258" s="7">
        <v>484.0</v>
      </c>
      <c r="C258" s="7" t="s">
        <v>419</v>
      </c>
      <c r="D258" s="7" t="s">
        <v>386</v>
      </c>
      <c r="E258" s="49" t="s">
        <v>420</v>
      </c>
      <c r="F258" s="21">
        <v>42002.0</v>
      </c>
      <c r="G258" s="47"/>
      <c r="H258" s="31" t="s">
        <v>421</v>
      </c>
      <c r="I258" s="7" t="s">
        <v>388</v>
      </c>
      <c r="J258" s="15"/>
      <c r="K258" s="4"/>
      <c r="L258" s="5"/>
    </row>
    <row r="259" ht="36.0" customHeight="1">
      <c r="A259" s="7">
        <v>226.0</v>
      </c>
      <c r="B259" s="7">
        <v>487.0</v>
      </c>
      <c r="C259" s="7" t="s">
        <v>422</v>
      </c>
      <c r="D259" s="7" t="s">
        <v>386</v>
      </c>
      <c r="E259" s="49" t="s">
        <v>182</v>
      </c>
      <c r="F259" s="21">
        <v>42002.0</v>
      </c>
      <c r="G259" s="7"/>
      <c r="H259" s="31" t="s">
        <v>380</v>
      </c>
      <c r="I259" s="7" t="s">
        <v>388</v>
      </c>
      <c r="J259" s="15"/>
      <c r="K259" s="4"/>
      <c r="L259" s="5"/>
    </row>
    <row r="260" ht="36.0" customHeight="1">
      <c r="A260" s="7">
        <v>227.0</v>
      </c>
      <c r="B260" s="7">
        <v>496.0</v>
      </c>
      <c r="C260" s="7" t="s">
        <v>423</v>
      </c>
      <c r="D260" s="7" t="s">
        <v>386</v>
      </c>
      <c r="E260" s="49" t="s">
        <v>424</v>
      </c>
      <c r="F260" s="21">
        <v>42002.0</v>
      </c>
      <c r="G260" s="7"/>
      <c r="H260" s="31" t="s">
        <v>380</v>
      </c>
      <c r="I260" s="7" t="s">
        <v>388</v>
      </c>
      <c r="J260" s="15"/>
      <c r="K260" s="4"/>
      <c r="L260" s="5"/>
    </row>
    <row r="261" ht="36.0" customHeight="1">
      <c r="A261" s="7">
        <v>228.0</v>
      </c>
      <c r="B261" s="7">
        <v>508.0</v>
      </c>
      <c r="C261" s="7" t="s">
        <v>425</v>
      </c>
      <c r="D261" s="7" t="s">
        <v>386</v>
      </c>
      <c r="E261" s="49" t="s">
        <v>426</v>
      </c>
      <c r="F261" s="21">
        <v>42002.0</v>
      </c>
      <c r="G261" s="7"/>
      <c r="H261" s="31" t="s">
        <v>371</v>
      </c>
      <c r="I261" s="7" t="s">
        <v>388</v>
      </c>
      <c r="J261" s="15"/>
      <c r="K261" s="4"/>
      <c r="L261" s="5"/>
    </row>
    <row r="262" ht="36.0" customHeight="1">
      <c r="A262" s="7">
        <v>229.0</v>
      </c>
      <c r="B262" s="7">
        <v>570.0</v>
      </c>
      <c r="C262" s="7" t="s">
        <v>427</v>
      </c>
      <c r="D262" s="7" t="s">
        <v>386</v>
      </c>
      <c r="E262" s="49" t="s">
        <v>428</v>
      </c>
      <c r="F262" s="21">
        <v>42002.0</v>
      </c>
      <c r="G262" s="7"/>
      <c r="H262" s="31" t="s">
        <v>380</v>
      </c>
      <c r="I262" s="7" t="s">
        <v>388</v>
      </c>
      <c r="J262" s="15"/>
      <c r="K262" s="4"/>
      <c r="L262" s="5"/>
    </row>
    <row r="263" ht="36.0" customHeight="1">
      <c r="A263" s="7">
        <v>230.0</v>
      </c>
      <c r="B263" s="7">
        <v>623.0</v>
      </c>
      <c r="C263" s="7" t="s">
        <v>173</v>
      </c>
      <c r="D263" s="7" t="s">
        <v>386</v>
      </c>
      <c r="E263" s="49" t="s">
        <v>429</v>
      </c>
      <c r="F263" s="21">
        <v>42002.0</v>
      </c>
      <c r="G263" s="7"/>
      <c r="H263" s="31" t="s">
        <v>430</v>
      </c>
      <c r="I263" s="7" t="s">
        <v>388</v>
      </c>
      <c r="J263" s="15"/>
      <c r="K263" s="4"/>
      <c r="L263" s="5"/>
    </row>
    <row r="264" ht="36.0" customHeight="1">
      <c r="A264" s="7">
        <v>231.0</v>
      </c>
      <c r="B264" s="7">
        <v>626.0</v>
      </c>
      <c r="C264" s="7" t="s">
        <v>431</v>
      </c>
      <c r="D264" s="7" t="s">
        <v>386</v>
      </c>
      <c r="E264" s="49" t="s">
        <v>432</v>
      </c>
      <c r="F264" s="21">
        <v>42002.0</v>
      </c>
      <c r="G264" s="7"/>
      <c r="H264" s="31" t="s">
        <v>392</v>
      </c>
      <c r="I264" s="7" t="s">
        <v>388</v>
      </c>
      <c r="J264" s="15"/>
      <c r="K264" s="4"/>
      <c r="L264" s="5"/>
    </row>
    <row r="265" ht="36.0" customHeight="1">
      <c r="A265" s="7">
        <v>232.0</v>
      </c>
      <c r="B265" s="7">
        <v>622.0</v>
      </c>
      <c r="C265" s="7" t="s">
        <v>433</v>
      </c>
      <c r="D265" s="7" t="s">
        <v>386</v>
      </c>
      <c r="E265" s="49" t="s">
        <v>434</v>
      </c>
      <c r="F265" s="21">
        <v>42002.0</v>
      </c>
      <c r="G265" s="7"/>
      <c r="H265" s="31" t="s">
        <v>380</v>
      </c>
      <c r="I265" s="7" t="s">
        <v>388</v>
      </c>
      <c r="J265" s="15"/>
      <c r="K265" s="4"/>
      <c r="L265" s="5"/>
    </row>
    <row r="266" ht="36.0" customHeight="1">
      <c r="A266" s="7">
        <v>233.0</v>
      </c>
      <c r="B266" s="7">
        <v>621.0</v>
      </c>
      <c r="C266" s="7" t="s">
        <v>435</v>
      </c>
      <c r="D266" s="7" t="s">
        <v>386</v>
      </c>
      <c r="E266" s="49" t="s">
        <v>436</v>
      </c>
      <c r="F266" s="21">
        <v>42002.0</v>
      </c>
      <c r="G266" s="7"/>
      <c r="H266" s="31" t="s">
        <v>437</v>
      </c>
      <c r="I266" s="7" t="s">
        <v>388</v>
      </c>
      <c r="J266" s="15"/>
      <c r="K266" s="4"/>
      <c r="L266" s="5"/>
    </row>
    <row r="267" ht="36.0" customHeight="1">
      <c r="A267" s="7">
        <v>234.0</v>
      </c>
      <c r="B267" s="7">
        <v>603.0</v>
      </c>
      <c r="C267" s="7" t="s">
        <v>438</v>
      </c>
      <c r="D267" s="7" t="s">
        <v>386</v>
      </c>
      <c r="E267" s="49" t="s">
        <v>439</v>
      </c>
      <c r="F267" s="21">
        <v>42002.0</v>
      </c>
      <c r="G267" s="7"/>
      <c r="H267" s="31" t="s">
        <v>392</v>
      </c>
      <c r="I267" s="7" t="s">
        <v>388</v>
      </c>
      <c r="J267" s="15"/>
      <c r="K267" s="4"/>
      <c r="L267" s="5"/>
    </row>
    <row r="268" ht="36.0" customHeight="1">
      <c r="A268" s="7">
        <v>235.0</v>
      </c>
      <c r="B268" s="7">
        <v>587.0</v>
      </c>
      <c r="C268" s="7" t="s">
        <v>440</v>
      </c>
      <c r="D268" s="7" t="s">
        <v>386</v>
      </c>
      <c r="E268" s="49" t="s">
        <v>441</v>
      </c>
      <c r="F268" s="21">
        <v>42002.0</v>
      </c>
      <c r="G268" s="7"/>
      <c r="H268" s="31" t="s">
        <v>380</v>
      </c>
      <c r="I268" s="7" t="s">
        <v>388</v>
      </c>
      <c r="J268" s="15"/>
      <c r="K268" s="4"/>
      <c r="L268" s="5"/>
    </row>
    <row r="269" ht="36.0" customHeight="1">
      <c r="A269" s="7">
        <v>236.0</v>
      </c>
      <c r="B269" s="7">
        <v>618.0</v>
      </c>
      <c r="C269" s="7" t="s">
        <v>442</v>
      </c>
      <c r="D269" s="7" t="s">
        <v>386</v>
      </c>
      <c r="E269" s="49" t="s">
        <v>443</v>
      </c>
      <c r="F269" s="21">
        <v>42002.0</v>
      </c>
      <c r="G269" s="7"/>
      <c r="H269" s="31" t="s">
        <v>444</v>
      </c>
      <c r="I269" s="7" t="s">
        <v>388</v>
      </c>
      <c r="J269" s="15"/>
      <c r="K269" s="4"/>
      <c r="L269" s="5"/>
    </row>
    <row r="270" ht="36.0" customHeight="1">
      <c r="A270" s="7">
        <v>237.0</v>
      </c>
      <c r="B270" s="7">
        <v>686.0</v>
      </c>
      <c r="C270" s="7" t="s">
        <v>445</v>
      </c>
      <c r="D270" s="7" t="s">
        <v>386</v>
      </c>
      <c r="E270" s="49" t="s">
        <v>446</v>
      </c>
      <c r="F270" s="21">
        <v>42002.0</v>
      </c>
      <c r="G270" s="7"/>
      <c r="H270" s="30" t="s">
        <v>414</v>
      </c>
      <c r="I270" s="7" t="s">
        <v>388</v>
      </c>
      <c r="J270" s="15"/>
      <c r="K270" s="4"/>
      <c r="L270" s="5"/>
    </row>
    <row r="271" ht="36.0" customHeight="1">
      <c r="A271" s="7">
        <v>238.0</v>
      </c>
      <c r="B271" s="7">
        <v>558.0</v>
      </c>
      <c r="C271" s="7" t="s">
        <v>447</v>
      </c>
      <c r="D271" s="7" t="s">
        <v>386</v>
      </c>
      <c r="E271" s="49" t="s">
        <v>184</v>
      </c>
      <c r="F271" s="21">
        <v>42002.0</v>
      </c>
      <c r="G271" s="7"/>
      <c r="H271" s="31" t="s">
        <v>448</v>
      </c>
      <c r="I271" s="7" t="s">
        <v>388</v>
      </c>
      <c r="J271" s="15"/>
      <c r="K271" s="4"/>
      <c r="L271" s="5"/>
    </row>
    <row r="272" ht="36.0" customHeight="1">
      <c r="A272" s="7">
        <v>239.0</v>
      </c>
      <c r="B272" s="7">
        <v>364.0</v>
      </c>
      <c r="C272" s="7" t="s">
        <v>247</v>
      </c>
      <c r="D272" s="7" t="s">
        <v>386</v>
      </c>
      <c r="E272" s="49" t="s">
        <v>248</v>
      </c>
      <c r="F272" s="21">
        <v>42002.0</v>
      </c>
      <c r="G272" s="7"/>
      <c r="H272" s="30" t="s">
        <v>449</v>
      </c>
      <c r="I272" s="7" t="s">
        <v>450</v>
      </c>
      <c r="J272" s="52"/>
      <c r="K272" s="4"/>
      <c r="L272" s="5"/>
    </row>
    <row r="273" ht="13.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"/>
      <c r="L273" s="5"/>
    </row>
    <row r="274" ht="36.0" customHeight="1">
      <c r="A274" s="7">
        <v>240.0</v>
      </c>
      <c r="B274" s="7">
        <v>730.0</v>
      </c>
      <c r="C274" s="7" t="s">
        <v>451</v>
      </c>
      <c r="D274" s="7" t="s">
        <v>308</v>
      </c>
      <c r="E274" s="49" t="s">
        <v>452</v>
      </c>
      <c r="F274" s="21">
        <v>42004.0</v>
      </c>
      <c r="G274" s="7"/>
      <c r="H274" s="31" t="s">
        <v>453</v>
      </c>
      <c r="I274" s="7" t="s">
        <v>454</v>
      </c>
      <c r="J274" s="7"/>
      <c r="K274" s="4"/>
      <c r="L274" s="5"/>
    </row>
    <row r="275" ht="36.0" customHeight="1">
      <c r="A275" s="7">
        <v>241.0</v>
      </c>
      <c r="B275" s="7">
        <v>732.0</v>
      </c>
      <c r="C275" s="7" t="s">
        <v>455</v>
      </c>
      <c r="D275" s="7" t="s">
        <v>308</v>
      </c>
      <c r="E275" s="49" t="s">
        <v>456</v>
      </c>
      <c r="F275" s="21">
        <v>42004.0</v>
      </c>
      <c r="G275" s="7"/>
      <c r="H275" s="31" t="s">
        <v>457</v>
      </c>
      <c r="I275" s="7" t="s">
        <v>454</v>
      </c>
      <c r="J275" s="7"/>
      <c r="K275" s="4"/>
      <c r="L275" s="5"/>
    </row>
    <row r="276" ht="36.0" customHeight="1">
      <c r="A276" s="7">
        <v>242.0</v>
      </c>
      <c r="B276" s="7">
        <v>739.0</v>
      </c>
      <c r="C276" s="7" t="s">
        <v>458</v>
      </c>
      <c r="D276" s="7" t="s">
        <v>308</v>
      </c>
      <c r="E276" s="49" t="s">
        <v>459</v>
      </c>
      <c r="F276" s="21">
        <v>42004.0</v>
      </c>
      <c r="G276" s="7"/>
      <c r="H276" s="31" t="s">
        <v>376</v>
      </c>
      <c r="I276" s="7" t="s">
        <v>454</v>
      </c>
      <c r="J276" s="7"/>
      <c r="K276" s="4"/>
      <c r="L276" s="5"/>
    </row>
    <row r="277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"/>
      <c r="L277" s="5"/>
    </row>
    <row r="278" ht="36.0" customHeight="1">
      <c r="A278" s="7">
        <v>243.0</v>
      </c>
      <c r="B278" s="7">
        <v>484.0</v>
      </c>
      <c r="C278" s="33" t="s">
        <v>419</v>
      </c>
      <c r="D278" s="7" t="s">
        <v>129</v>
      </c>
      <c r="E278" s="49" t="s">
        <v>420</v>
      </c>
      <c r="F278" s="21">
        <v>42005.0</v>
      </c>
      <c r="G278" s="7"/>
      <c r="H278" s="7"/>
      <c r="I278" s="7" t="s">
        <v>460</v>
      </c>
      <c r="J278" s="44" t="s">
        <v>461</v>
      </c>
      <c r="K278" s="4"/>
      <c r="L278" s="5"/>
    </row>
    <row r="279" ht="36.0" customHeight="1">
      <c r="A279" s="7">
        <v>244.0</v>
      </c>
      <c r="B279" s="7">
        <v>619.0</v>
      </c>
      <c r="C279" s="33" t="s">
        <v>395</v>
      </c>
      <c r="D279" s="7" t="s">
        <v>129</v>
      </c>
      <c r="E279" s="49" t="s">
        <v>169</v>
      </c>
      <c r="F279" s="21">
        <v>42005.0</v>
      </c>
      <c r="G279" s="7"/>
      <c r="H279" s="7"/>
      <c r="I279" s="7" t="s">
        <v>460</v>
      </c>
      <c r="J279" s="15"/>
      <c r="K279" s="4"/>
      <c r="L279" s="5"/>
    </row>
    <row r="280" ht="36.0" customHeight="1">
      <c r="A280" s="7">
        <v>245.0</v>
      </c>
      <c r="B280" s="7">
        <v>364.0</v>
      </c>
      <c r="C280" s="33" t="s">
        <v>247</v>
      </c>
      <c r="D280" s="7" t="s">
        <v>129</v>
      </c>
      <c r="E280" s="49" t="s">
        <v>248</v>
      </c>
      <c r="F280" s="21">
        <v>42005.0</v>
      </c>
      <c r="G280" s="7"/>
      <c r="H280" s="7"/>
      <c r="I280" s="7" t="s">
        <v>460</v>
      </c>
      <c r="J280" s="15"/>
      <c r="K280" s="4"/>
      <c r="L280" s="5"/>
    </row>
    <row r="281" ht="36.0" customHeight="1">
      <c r="A281" s="7">
        <v>246.0</v>
      </c>
      <c r="B281" s="7">
        <v>563.0</v>
      </c>
      <c r="C281" s="33" t="s">
        <v>18</v>
      </c>
      <c r="D281" s="7" t="s">
        <v>129</v>
      </c>
      <c r="E281" s="16" t="s">
        <v>462</v>
      </c>
      <c r="F281" s="21">
        <v>42005.0</v>
      </c>
      <c r="G281" s="7"/>
      <c r="H281" s="7"/>
      <c r="I281" s="7" t="s">
        <v>460</v>
      </c>
      <c r="J281" s="15"/>
      <c r="K281" s="4"/>
      <c r="L281" s="5"/>
    </row>
    <row r="282" ht="36.0" customHeight="1">
      <c r="A282" s="7">
        <v>247.0</v>
      </c>
      <c r="B282" s="7">
        <v>452.0</v>
      </c>
      <c r="C282" s="33" t="s">
        <v>178</v>
      </c>
      <c r="D282" s="7" t="s">
        <v>129</v>
      </c>
      <c r="E282" s="16" t="s">
        <v>179</v>
      </c>
      <c r="F282" s="21">
        <v>42005.0</v>
      </c>
      <c r="G282" s="7"/>
      <c r="H282" s="7"/>
      <c r="I282" s="7" t="s">
        <v>460</v>
      </c>
      <c r="J282" s="15"/>
      <c r="K282" s="4"/>
      <c r="L282" s="5"/>
    </row>
    <row r="283" ht="36.0" customHeight="1">
      <c r="A283" s="7">
        <v>248.0</v>
      </c>
      <c r="B283" s="7">
        <v>505.0</v>
      </c>
      <c r="C283" s="33" t="s">
        <v>131</v>
      </c>
      <c r="D283" s="7" t="s">
        <v>129</v>
      </c>
      <c r="E283" s="16" t="s">
        <v>463</v>
      </c>
      <c r="F283" s="21">
        <v>42005.0</v>
      </c>
      <c r="G283" s="7"/>
      <c r="H283" s="7"/>
      <c r="I283" s="7" t="s">
        <v>460</v>
      </c>
      <c r="J283" s="15"/>
      <c r="K283" s="4"/>
      <c r="L283" s="5"/>
    </row>
    <row r="284" ht="36.0" customHeight="1">
      <c r="A284" s="7">
        <v>249.0</v>
      </c>
      <c r="B284" s="7">
        <v>632.0</v>
      </c>
      <c r="C284" s="33" t="s">
        <v>464</v>
      </c>
      <c r="D284" s="7" t="s">
        <v>129</v>
      </c>
      <c r="E284" s="16" t="s">
        <v>465</v>
      </c>
      <c r="F284" s="21">
        <v>42005.0</v>
      </c>
      <c r="G284" s="7"/>
      <c r="H284" s="7"/>
      <c r="I284" s="7" t="s">
        <v>460</v>
      </c>
      <c r="J284" s="15"/>
      <c r="K284" s="4"/>
      <c r="L284" s="5"/>
    </row>
    <row r="285" ht="36.0" customHeight="1">
      <c r="A285" s="7">
        <v>250.0</v>
      </c>
      <c r="B285" s="7">
        <v>597.0</v>
      </c>
      <c r="C285" s="33" t="s">
        <v>142</v>
      </c>
      <c r="D285" s="7" t="s">
        <v>129</v>
      </c>
      <c r="E285" s="16" t="s">
        <v>466</v>
      </c>
      <c r="F285" s="21">
        <v>42005.0</v>
      </c>
      <c r="G285" s="7"/>
      <c r="H285" s="7"/>
      <c r="I285" s="7" t="s">
        <v>460</v>
      </c>
      <c r="J285" s="15"/>
      <c r="K285" s="4"/>
      <c r="L285" s="5"/>
    </row>
    <row r="286" ht="36.0" customHeight="1">
      <c r="A286" s="7">
        <v>251.0</v>
      </c>
      <c r="B286" s="7">
        <v>376.0</v>
      </c>
      <c r="C286" s="33" t="s">
        <v>467</v>
      </c>
      <c r="D286" s="7" t="s">
        <v>129</v>
      </c>
      <c r="E286" s="16" t="s">
        <v>468</v>
      </c>
      <c r="F286" s="21">
        <v>42005.0</v>
      </c>
      <c r="G286" s="7"/>
      <c r="H286" s="7"/>
      <c r="I286" s="7" t="s">
        <v>460</v>
      </c>
      <c r="J286" s="15"/>
      <c r="K286" s="4"/>
      <c r="L286" s="5"/>
    </row>
    <row r="287" ht="36.0" customHeight="1">
      <c r="A287" s="7">
        <v>252.0</v>
      </c>
      <c r="B287" s="7">
        <v>344.0</v>
      </c>
      <c r="C287" s="33" t="s">
        <v>469</v>
      </c>
      <c r="D287" s="7" t="s">
        <v>129</v>
      </c>
      <c r="E287" s="16" t="s">
        <v>470</v>
      </c>
      <c r="F287" s="21">
        <v>42005.0</v>
      </c>
      <c r="G287" s="7"/>
      <c r="H287" s="7"/>
      <c r="I287" s="7" t="s">
        <v>460</v>
      </c>
      <c r="J287" s="15"/>
      <c r="K287" s="4"/>
      <c r="L287" s="5"/>
    </row>
    <row r="288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"/>
      <c r="L288" s="5"/>
    </row>
    <row r="289" ht="36.0" customHeight="1">
      <c r="A289" s="7">
        <v>253.0</v>
      </c>
      <c r="B289" s="7">
        <v>750.0</v>
      </c>
      <c r="C289" s="7" t="s">
        <v>471</v>
      </c>
      <c r="D289" s="7" t="s">
        <v>308</v>
      </c>
      <c r="E289" s="16" t="str">
        <f>HYPERLINK("mailto:ffmm1405@hotmail.com","ffmm1405@hotmail.com")</f>
        <v>ffmm1405@hotmail.com</v>
      </c>
      <c r="F289" s="21">
        <v>42008.0</v>
      </c>
      <c r="G289" s="7"/>
      <c r="H289" s="7"/>
      <c r="I289" s="7" t="s">
        <v>472</v>
      </c>
      <c r="J289" s="53"/>
      <c r="K289" s="4"/>
      <c r="L289" s="5"/>
    </row>
    <row r="290" ht="36.0" customHeight="1">
      <c r="A290" s="7">
        <v>254.0</v>
      </c>
      <c r="B290" s="7">
        <v>751.0</v>
      </c>
      <c r="C290" s="7" t="s">
        <v>473</v>
      </c>
      <c r="D290" s="7" t="s">
        <v>308</v>
      </c>
      <c r="E290" s="16" t="s">
        <v>474</v>
      </c>
      <c r="F290" s="21">
        <v>42008.0</v>
      </c>
      <c r="G290" s="7"/>
      <c r="H290" s="7"/>
      <c r="I290" s="7" t="s">
        <v>472</v>
      </c>
      <c r="J290" s="7"/>
      <c r="K290" s="4"/>
      <c r="L290" s="5"/>
    </row>
    <row r="291" ht="36.0" customHeight="1">
      <c r="A291" s="7">
        <v>255.0</v>
      </c>
      <c r="B291" s="48" t="s">
        <v>475</v>
      </c>
      <c r="C291" s="48" t="s">
        <v>476</v>
      </c>
      <c r="D291" s="7" t="s">
        <v>308</v>
      </c>
      <c r="E291" s="16" t="str">
        <f>HYPERLINK("mailto:maly5lq@hotmail.com","maly5lq@hotmail.com")</f>
        <v>maly5lq@hotmail.com</v>
      </c>
      <c r="F291" s="21">
        <v>42008.0</v>
      </c>
      <c r="G291" s="7"/>
      <c r="H291" s="7"/>
      <c r="I291" s="7" t="s">
        <v>472</v>
      </c>
      <c r="J291" s="7"/>
      <c r="K291" s="4"/>
      <c r="L291" s="5"/>
    </row>
    <row r="29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"/>
      <c r="L292" s="5"/>
    </row>
    <row r="293" ht="36.0" customHeight="1">
      <c r="A293" s="7">
        <v>256.0</v>
      </c>
      <c r="B293" s="7">
        <v>763.0</v>
      </c>
      <c r="C293" s="7" t="s">
        <v>477</v>
      </c>
      <c r="D293" s="7"/>
      <c r="E293" s="16" t="s">
        <v>478</v>
      </c>
      <c r="F293" s="21">
        <v>41647.0</v>
      </c>
      <c r="G293" s="7"/>
      <c r="H293" s="31" t="s">
        <v>479</v>
      </c>
      <c r="I293" s="7" t="s">
        <v>480</v>
      </c>
      <c r="J293" s="7"/>
      <c r="K293" s="4"/>
      <c r="L293" s="5"/>
    </row>
    <row r="294" ht="36.0" customHeight="1">
      <c r="A294" s="7">
        <v>257.0</v>
      </c>
      <c r="B294" s="7">
        <v>760.0</v>
      </c>
      <c r="C294" s="7" t="s">
        <v>481</v>
      </c>
      <c r="D294" s="7"/>
      <c r="E294" s="16" t="s">
        <v>482</v>
      </c>
      <c r="F294" s="21">
        <v>41647.0</v>
      </c>
      <c r="G294" s="7"/>
      <c r="H294" s="31" t="s">
        <v>483</v>
      </c>
      <c r="I294" s="7" t="s">
        <v>480</v>
      </c>
      <c r="J294" s="7"/>
      <c r="K294" s="4"/>
      <c r="L294" s="5"/>
    </row>
    <row r="295" ht="36.0" customHeight="1">
      <c r="A295" s="7">
        <v>258.0</v>
      </c>
      <c r="B295" s="7">
        <v>642.0</v>
      </c>
      <c r="C295" s="7" t="s">
        <v>484</v>
      </c>
      <c r="D295" s="7" t="s">
        <v>254</v>
      </c>
      <c r="E295" s="16" t="s">
        <v>485</v>
      </c>
      <c r="F295" s="21">
        <v>41647.0</v>
      </c>
      <c r="G295" s="7"/>
      <c r="H295" s="7"/>
      <c r="I295" s="7" t="s">
        <v>480</v>
      </c>
      <c r="J295" s="30" t="s">
        <v>486</v>
      </c>
      <c r="K295" s="4"/>
      <c r="L295" s="5"/>
    </row>
    <row r="296" ht="36.0" customHeight="1">
      <c r="A296" s="7">
        <v>259.0</v>
      </c>
      <c r="B296" s="7">
        <v>516.0</v>
      </c>
      <c r="C296" s="7" t="s">
        <v>487</v>
      </c>
      <c r="D296" s="7" t="s">
        <v>254</v>
      </c>
      <c r="E296" s="16" t="s">
        <v>488</v>
      </c>
      <c r="F296" s="21"/>
      <c r="G296" s="7"/>
      <c r="H296" s="30" t="s">
        <v>489</v>
      </c>
      <c r="I296" s="7" t="s">
        <v>480</v>
      </c>
      <c r="J296" s="7"/>
      <c r="K296" s="4"/>
      <c r="L296" s="5"/>
    </row>
    <row r="297" ht="36.0" customHeight="1">
      <c r="A297" s="7">
        <v>260.0</v>
      </c>
      <c r="B297" s="7">
        <v>638.0</v>
      </c>
      <c r="C297" s="7" t="s">
        <v>490</v>
      </c>
      <c r="D297" s="7"/>
      <c r="E297" s="16" t="s">
        <v>262</v>
      </c>
      <c r="F297" s="21">
        <v>41647.0</v>
      </c>
      <c r="G297" s="7"/>
      <c r="H297" s="20" t="s">
        <v>491</v>
      </c>
      <c r="I297" s="7" t="s">
        <v>480</v>
      </c>
      <c r="J297" s="7"/>
      <c r="K297" s="4"/>
      <c r="L297" s="5"/>
    </row>
    <row r="298" ht="36.0" customHeight="1">
      <c r="A298" s="7">
        <v>261.0</v>
      </c>
      <c r="B298" s="7">
        <v>630.0</v>
      </c>
      <c r="C298" s="7" t="s">
        <v>492</v>
      </c>
      <c r="D298" s="7"/>
      <c r="E298" s="16" t="s">
        <v>305</v>
      </c>
      <c r="F298" s="21">
        <v>41647.0</v>
      </c>
      <c r="G298" s="7"/>
      <c r="H298" s="20" t="s">
        <v>491</v>
      </c>
      <c r="I298" s="7" t="s">
        <v>480</v>
      </c>
      <c r="J298" s="7"/>
      <c r="K298" s="4"/>
      <c r="L298" s="5"/>
    </row>
    <row r="299" ht="36.0" customHeight="1">
      <c r="A299" s="7">
        <v>262.0</v>
      </c>
      <c r="B299" s="7">
        <v>662.0</v>
      </c>
      <c r="C299" s="7" t="s">
        <v>493</v>
      </c>
      <c r="D299" s="7"/>
      <c r="E299" s="16" t="s">
        <v>283</v>
      </c>
      <c r="F299" s="21">
        <v>41647.0</v>
      </c>
      <c r="G299" s="7"/>
      <c r="H299" s="20" t="s">
        <v>491</v>
      </c>
      <c r="I299" s="7" t="s">
        <v>480</v>
      </c>
      <c r="J299" s="7"/>
      <c r="K299" s="4"/>
      <c r="L299" s="5"/>
    </row>
    <row r="300" ht="36.0" customHeight="1">
      <c r="A300" s="7">
        <v>263.0</v>
      </c>
      <c r="B300" s="7">
        <v>526.0</v>
      </c>
      <c r="C300" s="7" t="s">
        <v>494</v>
      </c>
      <c r="D300" s="7"/>
      <c r="E300" s="16" t="s">
        <v>495</v>
      </c>
      <c r="F300" s="21">
        <v>41647.0</v>
      </c>
      <c r="G300" s="7"/>
      <c r="H300" s="31" t="s">
        <v>496</v>
      </c>
      <c r="I300" s="7" t="s">
        <v>480</v>
      </c>
      <c r="J300" s="7"/>
      <c r="K300" s="4"/>
      <c r="L300" s="5"/>
    </row>
    <row r="301" ht="36.0" customHeight="1">
      <c r="A301" s="7">
        <v>264.0</v>
      </c>
      <c r="B301" s="7">
        <v>637.0</v>
      </c>
      <c r="C301" s="7" t="s">
        <v>222</v>
      </c>
      <c r="D301" s="7" t="s">
        <v>277</v>
      </c>
      <c r="E301" s="49" t="s">
        <v>314</v>
      </c>
      <c r="F301" s="21">
        <v>41647.0</v>
      </c>
      <c r="G301" s="7"/>
      <c r="H301" s="30" t="s">
        <v>486</v>
      </c>
      <c r="I301" s="7" t="s">
        <v>480</v>
      </c>
      <c r="J301" s="7"/>
      <c r="K301" s="4"/>
      <c r="L301" s="5"/>
    </row>
    <row r="302" ht="36.0" customHeight="1">
      <c r="A302" s="7">
        <v>265.0</v>
      </c>
      <c r="B302" s="48" t="s">
        <v>497</v>
      </c>
      <c r="C302" s="48" t="s">
        <v>471</v>
      </c>
      <c r="D302" s="48"/>
      <c r="E302" s="49" t="s">
        <v>498</v>
      </c>
      <c r="F302" s="21">
        <v>41647.0</v>
      </c>
      <c r="G302" s="7"/>
      <c r="H302" s="20" t="s">
        <v>491</v>
      </c>
      <c r="I302" s="7" t="s">
        <v>480</v>
      </c>
      <c r="J302" s="7"/>
      <c r="K302" s="4"/>
      <c r="L302" s="5"/>
    </row>
    <row r="303" ht="36.0" customHeight="1">
      <c r="A303" s="7">
        <v>266.0</v>
      </c>
      <c r="B303" s="7">
        <v>628.0</v>
      </c>
      <c r="C303" s="7" t="s">
        <v>276</v>
      </c>
      <c r="D303" s="7" t="s">
        <v>277</v>
      </c>
      <c r="E303" s="16" t="s">
        <v>194</v>
      </c>
      <c r="F303" s="21">
        <v>41647.0</v>
      </c>
      <c r="G303" s="7"/>
      <c r="H303" s="30" t="s">
        <v>489</v>
      </c>
      <c r="I303" s="7" t="s">
        <v>480</v>
      </c>
      <c r="J303" s="7"/>
      <c r="K303" s="4"/>
      <c r="L303" s="5"/>
    </row>
    <row r="304" ht="36.0" customHeight="1">
      <c r="A304" s="7">
        <v>267.0</v>
      </c>
      <c r="B304" s="7">
        <v>625.0</v>
      </c>
      <c r="C304" s="7" t="s">
        <v>189</v>
      </c>
      <c r="D304" s="7" t="s">
        <v>254</v>
      </c>
      <c r="E304" s="16" t="s">
        <v>499</v>
      </c>
      <c r="F304" s="21">
        <v>41647.0</v>
      </c>
      <c r="G304" s="7"/>
      <c r="H304" s="7"/>
      <c r="I304" s="7" t="s">
        <v>480</v>
      </c>
      <c r="J304" s="30" t="s">
        <v>500</v>
      </c>
      <c r="K304" s="4"/>
      <c r="L304" s="5"/>
    </row>
    <row r="305" ht="36.0" customHeight="1">
      <c r="A305" s="7">
        <v>268.0</v>
      </c>
      <c r="B305" s="7">
        <v>487.0</v>
      </c>
      <c r="C305" s="7" t="s">
        <v>422</v>
      </c>
      <c r="D305" s="7" t="s">
        <v>254</v>
      </c>
      <c r="E305" s="49" t="s">
        <v>182</v>
      </c>
      <c r="F305" s="21">
        <v>41647.0</v>
      </c>
      <c r="G305" s="7"/>
      <c r="H305" s="30" t="s">
        <v>489</v>
      </c>
      <c r="I305" s="7" t="s">
        <v>480</v>
      </c>
      <c r="J305" s="7"/>
      <c r="K305" s="4"/>
      <c r="L305" s="5"/>
    </row>
    <row r="306" ht="36.0" customHeight="1">
      <c r="A306" s="7">
        <v>269.0</v>
      </c>
      <c r="B306" s="7">
        <v>646.0</v>
      </c>
      <c r="C306" s="7" t="s">
        <v>225</v>
      </c>
      <c r="D306" s="7"/>
      <c r="E306" s="16" t="s">
        <v>226</v>
      </c>
      <c r="F306" s="21">
        <v>41647.0</v>
      </c>
      <c r="G306" s="7"/>
      <c r="H306" s="31" t="s">
        <v>501</v>
      </c>
      <c r="I306" s="7" t="s">
        <v>480</v>
      </c>
      <c r="J306" s="7"/>
      <c r="K306" s="4"/>
      <c r="L306" s="5"/>
    </row>
    <row r="307" ht="36.0" customHeight="1">
      <c r="A307" s="7">
        <v>270.0</v>
      </c>
      <c r="B307" s="7">
        <v>551.0</v>
      </c>
      <c r="C307" s="7" t="s">
        <v>56</v>
      </c>
      <c r="D307" s="7"/>
      <c r="E307" s="16" t="s">
        <v>502</v>
      </c>
      <c r="F307" s="21">
        <v>41647.0</v>
      </c>
      <c r="G307" s="7"/>
      <c r="H307" s="31" t="s">
        <v>503</v>
      </c>
      <c r="I307" s="7" t="s">
        <v>480</v>
      </c>
      <c r="J307" s="7"/>
      <c r="K307" s="4"/>
      <c r="L307" s="5"/>
    </row>
    <row r="308" ht="36.0" customHeight="1">
      <c r="A308" s="7">
        <v>271.0</v>
      </c>
      <c r="B308" s="7">
        <v>667.0</v>
      </c>
      <c r="C308" s="7" t="s">
        <v>271</v>
      </c>
      <c r="D308" s="7"/>
      <c r="E308" s="49" t="s">
        <v>272</v>
      </c>
      <c r="F308" s="21">
        <v>41647.0</v>
      </c>
      <c r="G308" s="7"/>
      <c r="H308" s="31" t="s">
        <v>496</v>
      </c>
      <c r="I308" s="7" t="s">
        <v>480</v>
      </c>
      <c r="J308" s="7"/>
      <c r="K308" s="4"/>
      <c r="L308" s="5"/>
    </row>
    <row r="309" ht="36.0" customHeight="1">
      <c r="A309" s="7">
        <v>272.0</v>
      </c>
      <c r="B309" s="7">
        <v>711.0</v>
      </c>
      <c r="C309" s="7" t="s">
        <v>354</v>
      </c>
      <c r="D309" s="7"/>
      <c r="E309" s="49" t="s">
        <v>355</v>
      </c>
      <c r="F309" s="21">
        <v>41647.0</v>
      </c>
      <c r="G309" s="7"/>
      <c r="H309" s="31" t="s">
        <v>501</v>
      </c>
      <c r="I309" s="7" t="s">
        <v>480</v>
      </c>
      <c r="J309" s="7"/>
      <c r="K309" s="4"/>
      <c r="L309" s="5"/>
    </row>
    <row r="310" ht="36.0" customHeight="1">
      <c r="A310" s="7">
        <v>273.0</v>
      </c>
      <c r="B310" s="7">
        <v>670.0</v>
      </c>
      <c r="C310" s="48" t="s">
        <v>504</v>
      </c>
      <c r="D310" s="7" t="s">
        <v>254</v>
      </c>
      <c r="E310" s="49" t="s">
        <v>269</v>
      </c>
      <c r="F310" s="21">
        <v>41647.0</v>
      </c>
      <c r="G310" s="7"/>
      <c r="H310" s="20" t="s">
        <v>505</v>
      </c>
      <c r="I310" s="7" t="s">
        <v>480</v>
      </c>
      <c r="J310" s="7"/>
      <c r="K310" s="4"/>
      <c r="L310" s="5"/>
    </row>
    <row r="311" ht="36.0" customHeight="1">
      <c r="A311" s="7">
        <v>274.0</v>
      </c>
      <c r="B311" s="7">
        <v>673.0</v>
      </c>
      <c r="C311" s="7" t="s">
        <v>264</v>
      </c>
      <c r="D311" s="7" t="s">
        <v>254</v>
      </c>
      <c r="E311" s="49" t="s">
        <v>265</v>
      </c>
      <c r="F311" s="21">
        <v>41647.0</v>
      </c>
      <c r="G311" s="7"/>
      <c r="H311" s="7"/>
      <c r="I311" s="7" t="s">
        <v>480</v>
      </c>
      <c r="J311" s="30" t="s">
        <v>500</v>
      </c>
      <c r="K311" s="4"/>
      <c r="L311" s="5"/>
    </row>
    <row r="312" ht="36.0" customHeight="1">
      <c r="A312" s="7">
        <v>275.0</v>
      </c>
      <c r="B312" s="7">
        <v>676.0</v>
      </c>
      <c r="C312" s="7" t="s">
        <v>266</v>
      </c>
      <c r="D312" s="7" t="s">
        <v>254</v>
      </c>
      <c r="E312" s="49" t="s">
        <v>267</v>
      </c>
      <c r="F312" s="21">
        <v>41647.0</v>
      </c>
      <c r="G312" s="7"/>
      <c r="H312" s="7"/>
      <c r="I312" s="7" t="s">
        <v>480</v>
      </c>
      <c r="J312" s="30" t="s">
        <v>500</v>
      </c>
      <c r="K312" s="4"/>
      <c r="L312" s="5"/>
    </row>
    <row r="313" ht="36.0" customHeight="1">
      <c r="A313" s="7">
        <v>276.0</v>
      </c>
      <c r="B313" s="7">
        <v>654.0</v>
      </c>
      <c r="C313" s="7" t="s">
        <v>223</v>
      </c>
      <c r="D313" s="7" t="s">
        <v>254</v>
      </c>
      <c r="E313" s="16" t="s">
        <v>506</v>
      </c>
      <c r="F313" s="21">
        <v>41647.0</v>
      </c>
      <c r="G313" s="7"/>
      <c r="H313" s="7"/>
      <c r="I313" s="7" t="s">
        <v>480</v>
      </c>
      <c r="J313" s="30" t="s">
        <v>500</v>
      </c>
      <c r="K313" s="4"/>
      <c r="L313" s="5"/>
    </row>
    <row r="314" ht="36.0" customHeight="1">
      <c r="A314" s="7">
        <v>277.0</v>
      </c>
      <c r="B314" s="7">
        <v>329.0</v>
      </c>
      <c r="C314" s="7" t="s">
        <v>275</v>
      </c>
      <c r="D314" s="7" t="s">
        <v>254</v>
      </c>
      <c r="E314" s="16" t="s">
        <v>507</v>
      </c>
      <c r="F314" s="21">
        <v>41647.0</v>
      </c>
      <c r="G314" s="7"/>
      <c r="H314" s="7"/>
      <c r="I314" s="7" t="s">
        <v>480</v>
      </c>
      <c r="J314" s="30" t="s">
        <v>500</v>
      </c>
      <c r="K314" s="4"/>
      <c r="L314" s="5"/>
    </row>
    <row r="315" ht="36.0" customHeight="1">
      <c r="A315" s="7">
        <v>278.0</v>
      </c>
      <c r="B315" s="7">
        <v>435.0</v>
      </c>
      <c r="C315" s="7" t="s">
        <v>202</v>
      </c>
      <c r="D315" s="7" t="s">
        <v>277</v>
      </c>
      <c r="E315" s="49" t="s">
        <v>508</v>
      </c>
      <c r="F315" s="21">
        <v>41647.0</v>
      </c>
      <c r="G315" s="7"/>
      <c r="H315" s="7"/>
      <c r="I315" s="7" t="s">
        <v>480</v>
      </c>
      <c r="J315" s="30" t="s">
        <v>500</v>
      </c>
      <c r="K315" s="4"/>
      <c r="L315" s="5"/>
    </row>
    <row r="316" ht="36.0" customHeight="1">
      <c r="A316" s="7">
        <v>279.0</v>
      </c>
      <c r="B316" s="7">
        <v>532.0</v>
      </c>
      <c r="C316" s="7" t="s">
        <v>82</v>
      </c>
      <c r="D316" s="7" t="s">
        <v>509</v>
      </c>
      <c r="E316" s="49" t="s">
        <v>510</v>
      </c>
      <c r="F316" s="21">
        <v>41647.0</v>
      </c>
      <c r="G316" s="7"/>
      <c r="H316" s="7"/>
      <c r="I316" s="7" t="s">
        <v>480</v>
      </c>
      <c r="J316" s="30" t="s">
        <v>500</v>
      </c>
      <c r="K316" s="4"/>
      <c r="L316" s="5"/>
    </row>
    <row r="317" ht="36.0" customHeight="1">
      <c r="A317" s="7">
        <v>280.0</v>
      </c>
      <c r="B317" s="7">
        <v>644.0</v>
      </c>
      <c r="C317" s="7" t="s">
        <v>284</v>
      </c>
      <c r="D317" s="7" t="s">
        <v>99</v>
      </c>
      <c r="E317" s="16" t="s">
        <v>285</v>
      </c>
      <c r="F317" s="21">
        <v>41647.0</v>
      </c>
      <c r="G317" s="7"/>
      <c r="H317" s="7"/>
      <c r="I317" s="7" t="s">
        <v>480</v>
      </c>
      <c r="J317" s="30" t="s">
        <v>500</v>
      </c>
      <c r="K317" s="4"/>
      <c r="L317" s="5"/>
    </row>
    <row r="318" ht="36.0" customHeight="1">
      <c r="A318" s="7">
        <v>281.0</v>
      </c>
      <c r="B318" s="7">
        <v>550.0</v>
      </c>
      <c r="C318" s="7" t="s">
        <v>290</v>
      </c>
      <c r="D318" s="7" t="s">
        <v>99</v>
      </c>
      <c r="E318" s="16" t="s">
        <v>291</v>
      </c>
      <c r="F318" s="21">
        <v>41647.0</v>
      </c>
      <c r="G318" s="7"/>
      <c r="H318" s="7"/>
      <c r="I318" s="7" t="s">
        <v>480</v>
      </c>
      <c r="J318" s="30" t="s">
        <v>500</v>
      </c>
      <c r="K318" s="4"/>
      <c r="L318" s="5"/>
    </row>
    <row r="319" ht="36.0" customHeight="1">
      <c r="A319" s="7">
        <v>282.0</v>
      </c>
      <c r="B319" s="7">
        <v>567.0</v>
      </c>
      <c r="C319" s="7" t="s">
        <v>298</v>
      </c>
      <c r="D319" s="7" t="s">
        <v>99</v>
      </c>
      <c r="E319" s="16" t="s">
        <v>299</v>
      </c>
      <c r="F319" s="21">
        <v>41647.0</v>
      </c>
      <c r="G319" s="7"/>
      <c r="H319" s="7"/>
      <c r="I319" s="7" t="s">
        <v>480</v>
      </c>
      <c r="J319" s="30" t="s">
        <v>500</v>
      </c>
      <c r="K319" s="4"/>
      <c r="L319" s="5"/>
    </row>
    <row r="320" ht="36.0" customHeight="1">
      <c r="A320" s="7">
        <v>283.0</v>
      </c>
      <c r="B320" s="7">
        <v>583.0</v>
      </c>
      <c r="C320" s="7" t="s">
        <v>302</v>
      </c>
      <c r="D320" s="7" t="s">
        <v>99</v>
      </c>
      <c r="E320" s="16" t="s">
        <v>303</v>
      </c>
      <c r="F320" s="21">
        <v>41647.0</v>
      </c>
      <c r="G320" s="7"/>
      <c r="H320" s="7"/>
      <c r="I320" s="7" t="s">
        <v>480</v>
      </c>
      <c r="J320" s="30" t="s">
        <v>500</v>
      </c>
      <c r="K320" s="4"/>
      <c r="L320" s="5"/>
    </row>
    <row r="32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"/>
      <c r="L321" s="5"/>
    </row>
    <row r="322" ht="36.0" customHeight="1">
      <c r="A322" s="7">
        <v>284.0</v>
      </c>
      <c r="B322" s="7">
        <v>668.0</v>
      </c>
      <c r="C322" s="48" t="s">
        <v>232</v>
      </c>
      <c r="D322" s="7" t="s">
        <v>511</v>
      </c>
      <c r="E322" s="49" t="s">
        <v>233</v>
      </c>
      <c r="F322" s="21"/>
      <c r="G322" s="7"/>
      <c r="H322" s="20" t="s">
        <v>512</v>
      </c>
      <c r="I322" s="7" t="s">
        <v>346</v>
      </c>
      <c r="J322" s="7"/>
      <c r="K322" s="4"/>
      <c r="L322" s="5"/>
    </row>
    <row r="323" ht="36.0" customHeight="1">
      <c r="A323" s="7">
        <v>285.0</v>
      </c>
      <c r="B323" s="7">
        <v>766.0</v>
      </c>
      <c r="C323" s="7" t="s">
        <v>513</v>
      </c>
      <c r="D323" s="7" t="s">
        <v>511</v>
      </c>
      <c r="E323" s="49" t="s">
        <v>514</v>
      </c>
      <c r="F323" s="21"/>
      <c r="G323" s="7"/>
      <c r="H323" s="30" t="s">
        <v>515</v>
      </c>
      <c r="I323" s="7" t="s">
        <v>346</v>
      </c>
      <c r="J323" s="7"/>
      <c r="K323" s="4"/>
      <c r="L323" s="5"/>
    </row>
    <row r="324" ht="36.0" customHeight="1">
      <c r="A324" s="7">
        <v>286.0</v>
      </c>
      <c r="B324" s="7">
        <v>712.0</v>
      </c>
      <c r="C324" s="7" t="s">
        <v>516</v>
      </c>
      <c r="D324" s="7" t="s">
        <v>511</v>
      </c>
      <c r="E324" s="49" t="s">
        <v>517</v>
      </c>
      <c r="F324" s="21"/>
      <c r="G324" s="7"/>
      <c r="H324" s="31" t="s">
        <v>518</v>
      </c>
      <c r="I324" s="7" t="s">
        <v>346</v>
      </c>
      <c r="J324" s="7"/>
      <c r="K324" s="4"/>
      <c r="L324" s="5"/>
    </row>
    <row r="325" ht="36.0" customHeight="1">
      <c r="A325" s="7">
        <v>287.0</v>
      </c>
      <c r="B325" s="7">
        <v>723.0</v>
      </c>
      <c r="C325" s="7" t="s">
        <v>519</v>
      </c>
      <c r="D325" s="7" t="s">
        <v>511</v>
      </c>
      <c r="E325" s="49" t="s">
        <v>520</v>
      </c>
      <c r="F325" s="21"/>
      <c r="G325" s="7"/>
      <c r="H325" s="31" t="s">
        <v>521</v>
      </c>
      <c r="I325" s="7" t="s">
        <v>346</v>
      </c>
      <c r="J325" s="7"/>
      <c r="K325" s="4"/>
      <c r="L325" s="5"/>
    </row>
    <row r="326" ht="36.0" customHeight="1">
      <c r="A326" s="7">
        <v>288.0</v>
      </c>
      <c r="B326" s="7">
        <v>694.0</v>
      </c>
      <c r="C326" s="7" t="s">
        <v>351</v>
      </c>
      <c r="D326" s="7" t="s">
        <v>343</v>
      </c>
      <c r="E326" s="49" t="s">
        <v>352</v>
      </c>
      <c r="F326" s="21"/>
      <c r="G326" s="7"/>
      <c r="H326" s="20" t="s">
        <v>512</v>
      </c>
      <c r="I326" s="7" t="s">
        <v>346</v>
      </c>
      <c r="J326" s="7"/>
      <c r="K326" s="4"/>
      <c r="L326" s="5"/>
    </row>
    <row r="327" ht="36.0" customHeight="1">
      <c r="A327" s="7">
        <v>289.0</v>
      </c>
      <c r="B327" s="7" t="s">
        <v>377</v>
      </c>
      <c r="C327" s="7" t="s">
        <v>378</v>
      </c>
      <c r="D327" s="7" t="s">
        <v>343</v>
      </c>
      <c r="E327" s="49" t="s">
        <v>379</v>
      </c>
      <c r="F327" s="21"/>
      <c r="G327" s="7"/>
      <c r="H327" s="7"/>
      <c r="I327" s="7" t="s">
        <v>346</v>
      </c>
      <c r="J327" s="7"/>
      <c r="K327" s="4"/>
      <c r="L327" s="5"/>
    </row>
    <row r="328" ht="36.0" customHeight="1">
      <c r="A328" s="7">
        <v>290.0</v>
      </c>
      <c r="B328" s="7">
        <v>175.0</v>
      </c>
      <c r="C328" s="7" t="s">
        <v>522</v>
      </c>
      <c r="D328" s="7" t="s">
        <v>343</v>
      </c>
      <c r="E328" s="49" t="str">
        <f>HYPERLINK("mailto:saleem9911@hotmail.com","saleem9911@hotmail.com")</f>
        <v>saleem9911@hotmail.com</v>
      </c>
      <c r="F328" s="21"/>
      <c r="G328" s="7"/>
      <c r="H328" s="31" t="s">
        <v>523</v>
      </c>
      <c r="I328" s="7" t="s">
        <v>346</v>
      </c>
      <c r="J328" s="7"/>
      <c r="K328" s="4"/>
      <c r="L328" s="5"/>
    </row>
    <row r="329" ht="36.0" customHeight="1">
      <c r="A329" s="7">
        <v>291.0</v>
      </c>
      <c r="B329" s="48" t="s">
        <v>524</v>
      </c>
      <c r="C329" s="48" t="s">
        <v>525</v>
      </c>
      <c r="D329" s="7" t="s">
        <v>343</v>
      </c>
      <c r="E329" s="49" t="s">
        <v>526</v>
      </c>
      <c r="F329" s="21"/>
      <c r="G329" s="7"/>
      <c r="H329" s="31" t="s">
        <v>527</v>
      </c>
      <c r="I329" s="7" t="s">
        <v>346</v>
      </c>
      <c r="J329" s="7"/>
      <c r="K329" s="4"/>
      <c r="L329" s="5"/>
    </row>
    <row r="330" ht="36.0" customHeight="1">
      <c r="A330" s="7">
        <v>292.0</v>
      </c>
      <c r="B330" s="7">
        <v>731.0</v>
      </c>
      <c r="C330" s="7" t="s">
        <v>528</v>
      </c>
      <c r="D330" s="7" t="s">
        <v>343</v>
      </c>
      <c r="E330" s="49" t="str">
        <f>HYPERLINK("mailto:Khamda.123@gmail.com","Khamda.123@gmail.com")</f>
        <v>Khamda.123@gmail.com</v>
      </c>
      <c r="F330" s="21"/>
      <c r="G330" s="7"/>
      <c r="H330" s="20" t="s">
        <v>529</v>
      </c>
      <c r="I330" s="7" t="s">
        <v>346</v>
      </c>
      <c r="J330" s="7"/>
      <c r="K330" s="4"/>
      <c r="L330" s="5"/>
    </row>
    <row r="331" ht="36.0" customHeight="1">
      <c r="A331" s="7">
        <v>293.0</v>
      </c>
      <c r="B331" s="7">
        <v>340.0</v>
      </c>
      <c r="C331" s="7" t="s">
        <v>408</v>
      </c>
      <c r="D331" s="7" t="s">
        <v>343</v>
      </c>
      <c r="E331" s="49" t="s">
        <v>409</v>
      </c>
      <c r="F331" s="21"/>
      <c r="G331" s="7"/>
      <c r="H331" s="7"/>
      <c r="I331" s="7" t="s">
        <v>346</v>
      </c>
      <c r="J331" s="7"/>
      <c r="K331" s="4"/>
      <c r="L331" s="5"/>
    </row>
    <row r="332" ht="36.0" customHeight="1">
      <c r="A332" s="7">
        <v>294.0</v>
      </c>
      <c r="B332" s="7" t="s">
        <v>377</v>
      </c>
      <c r="C332" s="7" t="s">
        <v>530</v>
      </c>
      <c r="D332" s="7" t="s">
        <v>343</v>
      </c>
      <c r="E332" s="49" t="s">
        <v>531</v>
      </c>
      <c r="F332" s="21"/>
      <c r="G332" s="7"/>
      <c r="H332" s="7"/>
      <c r="I332" s="7" t="s">
        <v>346</v>
      </c>
      <c r="J332" s="7"/>
      <c r="K332" s="4"/>
      <c r="L332" s="5"/>
    </row>
    <row r="333" ht="16.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"/>
      <c r="L333" s="5"/>
    </row>
    <row r="334" ht="36.0" customHeight="1">
      <c r="A334" s="7">
        <v>295.0</v>
      </c>
      <c r="B334" s="7">
        <v>655.0</v>
      </c>
      <c r="C334" s="7" t="s">
        <v>532</v>
      </c>
      <c r="D334" s="7" t="s">
        <v>343</v>
      </c>
      <c r="E334" s="49" t="s">
        <v>229</v>
      </c>
      <c r="F334" s="21">
        <v>42022.0</v>
      </c>
      <c r="G334" s="7"/>
      <c r="H334" s="7"/>
      <c r="I334" s="7" t="s">
        <v>533</v>
      </c>
      <c r="J334" s="7"/>
      <c r="K334" s="4"/>
      <c r="L334" s="5"/>
    </row>
    <row r="335" ht="36.0" customHeight="1">
      <c r="A335" s="7">
        <v>296.0</v>
      </c>
      <c r="B335" s="7">
        <v>773.0</v>
      </c>
      <c r="C335" s="7" t="s">
        <v>534</v>
      </c>
      <c r="D335" s="7" t="s">
        <v>343</v>
      </c>
      <c r="E335" s="49" t="s">
        <v>535</v>
      </c>
      <c r="F335" s="21">
        <v>42022.0</v>
      </c>
      <c r="G335" s="7"/>
      <c r="H335" s="7"/>
      <c r="I335" s="7" t="s">
        <v>533</v>
      </c>
      <c r="J335" s="7"/>
      <c r="K335" s="4"/>
      <c r="L335" s="5"/>
    </row>
    <row r="336" ht="36.0" customHeight="1">
      <c r="A336" s="7">
        <v>297.0</v>
      </c>
      <c r="B336" s="7">
        <v>774.0</v>
      </c>
      <c r="C336" s="7" t="s">
        <v>536</v>
      </c>
      <c r="D336" s="7" t="s">
        <v>343</v>
      </c>
      <c r="E336" s="49" t="s">
        <v>537</v>
      </c>
      <c r="F336" s="21">
        <v>42022.0</v>
      </c>
      <c r="G336" s="7"/>
      <c r="H336" s="7"/>
      <c r="I336" s="7" t="s">
        <v>533</v>
      </c>
      <c r="J336" s="7"/>
      <c r="K336" s="4"/>
      <c r="L336" s="5"/>
    </row>
    <row r="337" ht="36.0" customHeight="1">
      <c r="A337" s="7">
        <v>298.0</v>
      </c>
      <c r="B337" s="7">
        <v>782.0</v>
      </c>
      <c r="C337" s="7" t="s">
        <v>538</v>
      </c>
      <c r="D337" s="7" t="s">
        <v>343</v>
      </c>
      <c r="E337" s="49" t="s">
        <v>539</v>
      </c>
      <c r="F337" s="21">
        <v>42022.0</v>
      </c>
      <c r="G337" s="7"/>
      <c r="H337" s="7"/>
      <c r="I337" s="7" t="s">
        <v>533</v>
      </c>
      <c r="J337" s="7"/>
      <c r="K337" s="4"/>
      <c r="L337" s="5"/>
    </row>
    <row r="338" ht="36.0" customHeight="1">
      <c r="A338" s="7">
        <v>299.0</v>
      </c>
      <c r="B338" s="7">
        <v>776.0</v>
      </c>
      <c r="C338" s="7" t="s">
        <v>540</v>
      </c>
      <c r="D338" s="7" t="s">
        <v>343</v>
      </c>
      <c r="E338" s="49" t="s">
        <v>541</v>
      </c>
      <c r="F338" s="21">
        <v>42022.0</v>
      </c>
      <c r="G338" s="7"/>
      <c r="H338" s="7"/>
      <c r="I338" s="7" t="s">
        <v>533</v>
      </c>
      <c r="J338" s="7"/>
      <c r="K338" s="4"/>
      <c r="L338" s="5"/>
    </row>
    <row r="339" ht="36.0" customHeight="1">
      <c r="A339" s="7">
        <v>300.0</v>
      </c>
      <c r="B339" s="7">
        <v>540.0</v>
      </c>
      <c r="C339" s="7" t="s">
        <v>249</v>
      </c>
      <c r="D339" s="7" t="s">
        <v>343</v>
      </c>
      <c r="E339" s="16" t="s">
        <v>250</v>
      </c>
      <c r="F339" s="21">
        <v>42022.0</v>
      </c>
      <c r="G339" s="7"/>
      <c r="H339" s="7"/>
      <c r="I339" s="7" t="s">
        <v>533</v>
      </c>
      <c r="J339" s="7"/>
      <c r="K339" s="4"/>
      <c r="L339" s="5"/>
    </row>
    <row r="340" ht="36.0" customHeight="1">
      <c r="A340" s="7">
        <v>301.0</v>
      </c>
      <c r="B340" s="7" t="s">
        <v>542</v>
      </c>
      <c r="C340" s="7" t="s">
        <v>513</v>
      </c>
      <c r="D340" s="7" t="s">
        <v>343</v>
      </c>
      <c r="E340" s="16" t="str">
        <f>HYPERLINK("mailto:smsom1396@gmail.com","smsom1396@gmail.com")</f>
        <v>smsom1396@gmail.com</v>
      </c>
      <c r="F340" s="21">
        <v>42022.0</v>
      </c>
      <c r="G340" s="7"/>
      <c r="H340" s="7"/>
      <c r="I340" s="7" t="s">
        <v>543</v>
      </c>
      <c r="J340" s="30" t="s">
        <v>500</v>
      </c>
      <c r="K340" s="4"/>
      <c r="L340" s="5"/>
    </row>
    <row r="341" ht="36.0" customHeight="1">
      <c r="A341" s="7">
        <v>302.0</v>
      </c>
      <c r="B341" s="7">
        <v>328.0</v>
      </c>
      <c r="C341" s="7" t="s">
        <v>98</v>
      </c>
      <c r="D341" s="7" t="s">
        <v>343</v>
      </c>
      <c r="E341" s="16" t="s">
        <v>544</v>
      </c>
      <c r="F341" s="21">
        <v>42022.0</v>
      </c>
      <c r="G341" s="7"/>
      <c r="H341" s="7"/>
      <c r="I341" s="7" t="s">
        <v>543</v>
      </c>
      <c r="J341" s="30" t="s">
        <v>500</v>
      </c>
      <c r="K341" s="4"/>
      <c r="L341" s="5"/>
    </row>
    <row r="342" ht="36.0" customHeight="1">
      <c r="A342" s="7">
        <v>303.0</v>
      </c>
      <c r="B342" s="7">
        <v>489.0</v>
      </c>
      <c r="C342" s="7" t="s">
        <v>385</v>
      </c>
      <c r="D342" s="7" t="s">
        <v>343</v>
      </c>
      <c r="E342" s="49" t="s">
        <v>387</v>
      </c>
      <c r="F342" s="21">
        <v>42022.0</v>
      </c>
      <c r="G342" s="7"/>
      <c r="H342" s="7"/>
      <c r="I342" s="7" t="s">
        <v>543</v>
      </c>
      <c r="J342" s="30" t="s">
        <v>500</v>
      </c>
      <c r="K342" s="4"/>
      <c r="L342" s="5"/>
    </row>
    <row r="343" ht="36.0" customHeight="1">
      <c r="A343" s="7">
        <v>304.0</v>
      </c>
      <c r="B343" s="7">
        <v>444.0</v>
      </c>
      <c r="C343" s="7" t="s">
        <v>390</v>
      </c>
      <c r="D343" s="7" t="s">
        <v>343</v>
      </c>
      <c r="E343" s="49" t="s">
        <v>391</v>
      </c>
      <c r="F343" s="21">
        <v>42022.0</v>
      </c>
      <c r="G343" s="7"/>
      <c r="H343" s="7"/>
      <c r="I343" s="7" t="s">
        <v>543</v>
      </c>
      <c r="J343" s="30" t="s">
        <v>500</v>
      </c>
      <c r="K343" s="4"/>
      <c r="L343" s="5"/>
    </row>
    <row r="344" ht="36.0" customHeight="1">
      <c r="A344" s="7">
        <v>305.0</v>
      </c>
      <c r="B344" s="7">
        <v>340.0</v>
      </c>
      <c r="C344" s="7" t="s">
        <v>408</v>
      </c>
      <c r="D344" s="7" t="s">
        <v>343</v>
      </c>
      <c r="E344" s="49" t="s">
        <v>409</v>
      </c>
      <c r="F344" s="21">
        <v>42022.0</v>
      </c>
      <c r="G344" s="7"/>
      <c r="H344" s="7"/>
      <c r="I344" s="7" t="s">
        <v>543</v>
      </c>
      <c r="J344" s="30" t="s">
        <v>500</v>
      </c>
      <c r="K344" s="4"/>
      <c r="L344" s="5"/>
    </row>
    <row r="345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"/>
      <c r="L345" s="5"/>
    </row>
    <row r="346" ht="36.0" customHeight="1">
      <c r="A346" s="7">
        <v>306.0</v>
      </c>
      <c r="B346" s="7">
        <v>763.0</v>
      </c>
      <c r="C346" s="7" t="s">
        <v>545</v>
      </c>
      <c r="D346" s="7" t="s">
        <v>308</v>
      </c>
      <c r="E346" s="49" t="s">
        <v>478</v>
      </c>
      <c r="F346" s="21">
        <v>42024.0</v>
      </c>
      <c r="G346" s="7"/>
      <c r="H346" s="31" t="s">
        <v>371</v>
      </c>
      <c r="I346" s="7" t="s">
        <v>546</v>
      </c>
      <c r="J346" s="7"/>
      <c r="K346" s="4"/>
      <c r="L346" s="5"/>
    </row>
    <row r="347" ht="36.0" customHeight="1">
      <c r="A347" s="7">
        <v>307.0</v>
      </c>
      <c r="B347" s="7">
        <v>770.0</v>
      </c>
      <c r="C347" s="7" t="s">
        <v>547</v>
      </c>
      <c r="D347" s="7" t="s">
        <v>308</v>
      </c>
      <c r="E347" s="49" t="s">
        <v>548</v>
      </c>
      <c r="F347" s="21">
        <v>42024.0</v>
      </c>
      <c r="G347" s="7"/>
      <c r="H347" s="31" t="s">
        <v>549</v>
      </c>
      <c r="I347" s="7" t="s">
        <v>546</v>
      </c>
      <c r="J347" s="7"/>
      <c r="K347" s="4"/>
      <c r="L347" s="5"/>
    </row>
    <row r="348" ht="36.0" customHeight="1">
      <c r="A348" s="7">
        <v>308.0</v>
      </c>
      <c r="B348" s="7">
        <v>760.0</v>
      </c>
      <c r="C348" s="7" t="s">
        <v>550</v>
      </c>
      <c r="D348" s="7" t="s">
        <v>308</v>
      </c>
      <c r="E348" s="49" t="s">
        <v>482</v>
      </c>
      <c r="F348" s="21">
        <v>42024.0</v>
      </c>
      <c r="G348" s="7"/>
      <c r="H348" s="20" t="s">
        <v>551</v>
      </c>
      <c r="I348" s="7" t="s">
        <v>546</v>
      </c>
      <c r="J348" s="7"/>
      <c r="K348" s="4"/>
      <c r="L348" s="5"/>
    </row>
    <row r="349" ht="36.0" customHeight="1">
      <c r="A349" s="7">
        <v>309.0</v>
      </c>
      <c r="B349" s="7">
        <v>759.0</v>
      </c>
      <c r="C349" s="7" t="s">
        <v>552</v>
      </c>
      <c r="D349" s="7" t="s">
        <v>308</v>
      </c>
      <c r="E349" s="49" t="s">
        <v>553</v>
      </c>
      <c r="F349" s="21">
        <v>42024.0</v>
      </c>
      <c r="G349" s="7"/>
      <c r="H349" s="20" t="s">
        <v>554</v>
      </c>
      <c r="I349" s="7" t="s">
        <v>546</v>
      </c>
      <c r="J349" s="7"/>
      <c r="K349" s="4"/>
      <c r="L349" s="5"/>
    </row>
    <row r="350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"/>
      <c r="L350" s="5"/>
    </row>
    <row r="351" ht="36.0" customHeight="1">
      <c r="A351" s="7">
        <v>310.0</v>
      </c>
      <c r="B351" s="30">
        <v>788.0</v>
      </c>
      <c r="C351" s="30" t="s">
        <v>555</v>
      </c>
      <c r="D351" s="48" t="s">
        <v>80</v>
      </c>
      <c r="E351" s="49" t="s">
        <v>556</v>
      </c>
      <c r="F351" s="21">
        <v>42025.0</v>
      </c>
      <c r="G351" s="30" t="s">
        <v>557</v>
      </c>
      <c r="H351" s="7"/>
      <c r="I351" s="7" t="s">
        <v>558</v>
      </c>
      <c r="J351" s="7"/>
      <c r="K351" s="4"/>
      <c r="L351" s="5"/>
    </row>
    <row r="352" ht="36.0" customHeight="1">
      <c r="A352" s="7">
        <v>311.0</v>
      </c>
      <c r="B352" s="7">
        <v>770.0</v>
      </c>
      <c r="C352" s="7" t="s">
        <v>559</v>
      </c>
      <c r="D352" s="48" t="s">
        <v>80</v>
      </c>
      <c r="E352" s="49" t="s">
        <v>548</v>
      </c>
      <c r="F352" s="21">
        <v>42025.0</v>
      </c>
      <c r="G352" s="7"/>
      <c r="H352" s="7"/>
      <c r="I352" s="7" t="s">
        <v>558</v>
      </c>
      <c r="J352" s="7"/>
      <c r="K352" s="4"/>
      <c r="L352" s="5"/>
    </row>
    <row r="353" ht="36.0" customHeight="1">
      <c r="A353" s="7">
        <v>312.0</v>
      </c>
      <c r="B353" s="7">
        <v>769.0</v>
      </c>
      <c r="C353" s="7" t="s">
        <v>560</v>
      </c>
      <c r="D353" s="48" t="s">
        <v>80</v>
      </c>
      <c r="E353" s="49" t="s">
        <v>561</v>
      </c>
      <c r="F353" s="21">
        <v>42025.0</v>
      </c>
      <c r="G353" s="7"/>
      <c r="H353" s="7"/>
      <c r="I353" s="7" t="s">
        <v>558</v>
      </c>
      <c r="J353" s="7"/>
      <c r="K353" s="4"/>
      <c r="L353" s="5"/>
    </row>
    <row r="354" ht="36.0" customHeight="1">
      <c r="A354" s="7">
        <v>313.0</v>
      </c>
      <c r="B354" s="30">
        <v>785.0</v>
      </c>
      <c r="C354" s="30" t="s">
        <v>562</v>
      </c>
      <c r="D354" s="7" t="s">
        <v>31</v>
      </c>
      <c r="E354" s="49" t="s">
        <v>563</v>
      </c>
      <c r="F354" s="21">
        <v>42025.0</v>
      </c>
      <c r="G354" s="30" t="s">
        <v>564</v>
      </c>
      <c r="H354" s="7"/>
      <c r="I354" s="7" t="s">
        <v>558</v>
      </c>
      <c r="J354" s="7"/>
      <c r="K354" s="4"/>
      <c r="L354" s="5"/>
    </row>
    <row r="355" ht="36.0" customHeight="1">
      <c r="A355" s="7">
        <v>314.0</v>
      </c>
      <c r="B355" s="30">
        <v>784.0</v>
      </c>
      <c r="C355" s="30" t="s">
        <v>565</v>
      </c>
      <c r="D355" s="7" t="s">
        <v>31</v>
      </c>
      <c r="E355" s="49" t="s">
        <v>566</v>
      </c>
      <c r="F355" s="21">
        <v>42025.0</v>
      </c>
      <c r="G355" s="30" t="s">
        <v>557</v>
      </c>
      <c r="H355" s="7"/>
      <c r="I355" s="7" t="s">
        <v>558</v>
      </c>
      <c r="J355" s="7"/>
      <c r="K355" s="4"/>
      <c r="L355" s="5"/>
    </row>
    <row r="356" ht="36.0" customHeight="1">
      <c r="A356" s="7">
        <v>315.0</v>
      </c>
      <c r="B356" s="7">
        <v>673.0</v>
      </c>
      <c r="C356" s="7" t="s">
        <v>567</v>
      </c>
      <c r="D356" s="7" t="s">
        <v>31</v>
      </c>
      <c r="E356" s="49" t="s">
        <v>265</v>
      </c>
      <c r="F356" s="21">
        <v>42025.0</v>
      </c>
      <c r="G356" s="7"/>
      <c r="H356" s="7"/>
      <c r="I356" s="7" t="s">
        <v>558</v>
      </c>
      <c r="J356" s="7"/>
      <c r="K356" s="4"/>
      <c r="L356" s="5"/>
    </row>
    <row r="357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"/>
      <c r="L357" s="5"/>
    </row>
    <row r="358" ht="36.0" customHeight="1">
      <c r="A358" s="7">
        <v>316.0</v>
      </c>
      <c r="B358" s="7">
        <v>763.0</v>
      </c>
      <c r="C358" s="7" t="s">
        <v>568</v>
      </c>
      <c r="D358" s="7" t="s">
        <v>308</v>
      </c>
      <c r="E358" s="49" t="s">
        <v>569</v>
      </c>
      <c r="F358" s="21">
        <v>42037.0</v>
      </c>
      <c r="G358" s="7"/>
      <c r="H358" s="7"/>
      <c r="I358" s="7" t="s">
        <v>570</v>
      </c>
      <c r="J358" s="7"/>
      <c r="K358" s="4"/>
      <c r="L358" s="5"/>
    </row>
    <row r="359" ht="36.0" customHeight="1">
      <c r="A359" s="7">
        <v>317.0</v>
      </c>
      <c r="B359" s="7">
        <v>798.0</v>
      </c>
      <c r="C359" s="7" t="s">
        <v>571</v>
      </c>
      <c r="D359" s="7" t="s">
        <v>308</v>
      </c>
      <c r="E359" s="49" t="s">
        <v>572</v>
      </c>
      <c r="F359" s="21">
        <v>42037.0</v>
      </c>
      <c r="G359" s="7"/>
      <c r="H359" s="7"/>
      <c r="I359" s="7" t="s">
        <v>570</v>
      </c>
      <c r="J359" s="7"/>
      <c r="K359" s="4"/>
      <c r="L359" s="5"/>
    </row>
    <row r="360" ht="36.0" customHeight="1">
      <c r="A360" s="7">
        <v>318.0</v>
      </c>
      <c r="B360" s="7">
        <v>812.0</v>
      </c>
      <c r="C360" s="7" t="s">
        <v>573</v>
      </c>
      <c r="D360" s="7" t="s">
        <v>308</v>
      </c>
      <c r="E360" s="49" t="s">
        <v>574</v>
      </c>
      <c r="F360" s="21">
        <v>42037.0</v>
      </c>
      <c r="G360" s="7"/>
      <c r="H360" s="7"/>
      <c r="I360" s="7" t="s">
        <v>570</v>
      </c>
      <c r="J360" s="7"/>
      <c r="K360" s="4"/>
      <c r="L360" s="5"/>
    </row>
    <row r="361" ht="36.0" customHeight="1">
      <c r="A361" s="7">
        <v>319.0</v>
      </c>
      <c r="B361" s="7">
        <v>815.0</v>
      </c>
      <c r="C361" s="7" t="s">
        <v>575</v>
      </c>
      <c r="D361" s="7" t="s">
        <v>308</v>
      </c>
      <c r="E361" s="49" t="s">
        <v>576</v>
      </c>
      <c r="F361" s="21">
        <v>42037.0</v>
      </c>
      <c r="G361" s="7"/>
      <c r="H361" s="7"/>
      <c r="I361" s="7" t="s">
        <v>570</v>
      </c>
      <c r="J361" s="7"/>
      <c r="K361" s="4"/>
      <c r="L361" s="5"/>
    </row>
    <row r="362" ht="36.0" customHeight="1">
      <c r="A362" s="7">
        <v>320.0</v>
      </c>
      <c r="B362" s="7">
        <v>818.0</v>
      </c>
      <c r="C362" s="7" t="s">
        <v>577</v>
      </c>
      <c r="D362" s="7" t="s">
        <v>308</v>
      </c>
      <c r="E362" s="49" t="s">
        <v>578</v>
      </c>
      <c r="F362" s="21">
        <v>42037.0</v>
      </c>
      <c r="G362" s="7"/>
      <c r="H362" s="7"/>
      <c r="I362" s="7" t="s">
        <v>570</v>
      </c>
      <c r="J362" s="7"/>
      <c r="K362" s="4"/>
      <c r="L362" s="5"/>
    </row>
    <row r="363" ht="36.0" customHeight="1">
      <c r="A363" s="7">
        <v>321.0</v>
      </c>
      <c r="B363" s="7">
        <v>819.0</v>
      </c>
      <c r="C363" s="7" t="s">
        <v>579</v>
      </c>
      <c r="D363" s="7" t="s">
        <v>308</v>
      </c>
      <c r="E363" s="49" t="s">
        <v>580</v>
      </c>
      <c r="F363" s="21">
        <v>42037.0</v>
      </c>
      <c r="G363" s="7"/>
      <c r="H363" s="20" t="s">
        <v>581</v>
      </c>
      <c r="I363" s="7" t="s">
        <v>570</v>
      </c>
      <c r="J363" s="7"/>
      <c r="K363" s="4"/>
      <c r="L363" s="5"/>
    </row>
    <row r="364" ht="36.0" customHeight="1">
      <c r="A364" s="7">
        <v>322.0</v>
      </c>
      <c r="B364" s="7">
        <v>825.0</v>
      </c>
      <c r="C364" s="7" t="s">
        <v>582</v>
      </c>
      <c r="D364" s="7" t="s">
        <v>308</v>
      </c>
      <c r="E364" s="49" t="s">
        <v>583</v>
      </c>
      <c r="F364" s="21">
        <v>42037.0</v>
      </c>
      <c r="G364" s="7"/>
      <c r="H364" s="7"/>
      <c r="I364" s="7" t="s">
        <v>570</v>
      </c>
      <c r="J364" s="7"/>
      <c r="K364" s="4"/>
      <c r="L364" s="5"/>
    </row>
    <row r="365" ht="36.0" customHeight="1">
      <c r="A365" s="7">
        <v>323.0</v>
      </c>
      <c r="B365" s="7">
        <v>807.0</v>
      </c>
      <c r="C365" s="7" t="s">
        <v>584</v>
      </c>
      <c r="D365" s="7" t="s">
        <v>308</v>
      </c>
      <c r="E365" s="49" t="s">
        <v>585</v>
      </c>
      <c r="F365" s="21">
        <v>42037.0</v>
      </c>
      <c r="G365" s="7"/>
      <c r="H365" s="31" t="s">
        <v>371</v>
      </c>
      <c r="I365" s="7" t="s">
        <v>570</v>
      </c>
      <c r="J365" s="7"/>
      <c r="K365" s="4"/>
      <c r="L365" s="5"/>
    </row>
    <row r="366" ht="17.2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"/>
      <c r="L366" s="5"/>
    </row>
    <row r="367" ht="36.0" customHeight="1">
      <c r="A367" s="7">
        <v>324.0</v>
      </c>
      <c r="B367" s="7">
        <v>644.0</v>
      </c>
      <c r="C367" s="7" t="s">
        <v>586</v>
      </c>
      <c r="D367" s="7" t="s">
        <v>80</v>
      </c>
      <c r="E367" s="49" t="s">
        <v>285</v>
      </c>
      <c r="F367" s="21">
        <v>42039.0</v>
      </c>
      <c r="G367" s="7"/>
      <c r="H367" s="7"/>
      <c r="I367" s="7" t="s">
        <v>587</v>
      </c>
      <c r="J367" s="7"/>
      <c r="K367" s="4"/>
      <c r="L367" s="5"/>
    </row>
    <row r="368" ht="36.0" customHeight="1">
      <c r="A368" s="7">
        <v>325.0</v>
      </c>
      <c r="B368" s="7">
        <v>385.0</v>
      </c>
      <c r="C368" s="7" t="s">
        <v>588</v>
      </c>
      <c r="D368" s="7" t="s">
        <v>80</v>
      </c>
      <c r="E368" s="49" t="s">
        <v>175</v>
      </c>
      <c r="F368" s="21">
        <v>42039.0</v>
      </c>
      <c r="G368" s="7"/>
      <c r="H368" s="7"/>
      <c r="I368" s="7" t="s">
        <v>587</v>
      </c>
      <c r="J368" s="7"/>
      <c r="K368" s="4"/>
      <c r="L368" s="5"/>
    </row>
    <row r="369" ht="36.0" customHeight="1">
      <c r="A369" s="7">
        <v>326.0</v>
      </c>
      <c r="B369" s="7">
        <v>810.0</v>
      </c>
      <c r="C369" s="7" t="s">
        <v>589</v>
      </c>
      <c r="D369" s="7" t="s">
        <v>80</v>
      </c>
      <c r="E369" s="49" t="s">
        <v>590</v>
      </c>
      <c r="F369" s="21">
        <v>42039.0</v>
      </c>
      <c r="G369" s="7"/>
      <c r="H369" s="7"/>
      <c r="I369" s="7" t="s">
        <v>587</v>
      </c>
      <c r="J369" s="7"/>
      <c r="K369" s="4"/>
      <c r="L369" s="5"/>
    </row>
    <row r="370" ht="36.0" customHeight="1">
      <c r="A370" s="7">
        <v>327.0</v>
      </c>
      <c r="B370" s="7">
        <v>821.0</v>
      </c>
      <c r="C370" s="7" t="s">
        <v>591</v>
      </c>
      <c r="D370" s="7" t="s">
        <v>80</v>
      </c>
      <c r="E370" s="49" t="s">
        <v>592</v>
      </c>
      <c r="F370" s="21">
        <v>42039.0</v>
      </c>
      <c r="G370" s="7"/>
      <c r="H370" s="7"/>
      <c r="I370" s="7" t="s">
        <v>587</v>
      </c>
      <c r="J370" s="7"/>
      <c r="K370" s="4"/>
      <c r="L370" s="5"/>
    </row>
    <row r="371" ht="36.0" customHeight="1">
      <c r="A371" s="7">
        <v>328.0</v>
      </c>
      <c r="B371" s="7">
        <v>805.0</v>
      </c>
      <c r="C371" s="7" t="s">
        <v>593</v>
      </c>
      <c r="D371" s="7" t="s">
        <v>80</v>
      </c>
      <c r="E371" s="49" t="s">
        <v>594</v>
      </c>
      <c r="F371" s="21">
        <v>42039.0</v>
      </c>
      <c r="G371" s="7"/>
      <c r="H371" s="7"/>
      <c r="I371" s="7" t="s">
        <v>587</v>
      </c>
      <c r="J371" s="7"/>
      <c r="K371" s="4"/>
      <c r="L371" s="5"/>
    </row>
    <row r="372" ht="36.0" customHeight="1">
      <c r="A372" s="7">
        <v>329.0</v>
      </c>
      <c r="B372" s="7">
        <v>806.0</v>
      </c>
      <c r="C372" s="7" t="s">
        <v>595</v>
      </c>
      <c r="D372" s="7" t="s">
        <v>80</v>
      </c>
      <c r="E372" s="49" t="s">
        <v>596</v>
      </c>
      <c r="F372" s="21">
        <v>42039.0</v>
      </c>
      <c r="G372" s="7"/>
      <c r="H372" s="7"/>
      <c r="I372" s="7" t="s">
        <v>587</v>
      </c>
      <c r="J372" s="7"/>
      <c r="K372" s="4"/>
      <c r="L372" s="5"/>
    </row>
    <row r="37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"/>
      <c r="L373" s="5"/>
    </row>
    <row r="374" ht="36.0" customHeight="1">
      <c r="A374" s="7">
        <v>330.0</v>
      </c>
      <c r="B374" s="7">
        <v>827.0</v>
      </c>
      <c r="C374" s="7" t="s">
        <v>597</v>
      </c>
      <c r="D374" s="7" t="s">
        <v>308</v>
      </c>
      <c r="E374" s="49" t="s">
        <v>598</v>
      </c>
      <c r="F374" s="21">
        <v>42039.0</v>
      </c>
      <c r="G374" s="7"/>
      <c r="H374" s="7"/>
      <c r="I374" s="7" t="s">
        <v>599</v>
      </c>
      <c r="J374" s="7"/>
      <c r="K374" s="4"/>
      <c r="L374" s="5"/>
    </row>
    <row r="375" ht="36.0" customHeight="1">
      <c r="A375" s="7">
        <v>331.0</v>
      </c>
      <c r="B375" s="7">
        <v>554.0</v>
      </c>
      <c r="C375" s="7" t="s">
        <v>600</v>
      </c>
      <c r="D375" s="7" t="s">
        <v>308</v>
      </c>
      <c r="E375" s="49" t="s">
        <v>601</v>
      </c>
      <c r="F375" s="21">
        <v>42039.0</v>
      </c>
      <c r="G375" s="7"/>
      <c r="H375" s="7"/>
      <c r="I375" s="7" t="s">
        <v>599</v>
      </c>
      <c r="J375" s="7"/>
      <c r="K375" s="4"/>
      <c r="L375" s="5"/>
    </row>
    <row r="376" ht="36.0" customHeight="1">
      <c r="A376" s="7">
        <v>332.0</v>
      </c>
      <c r="B376" s="7">
        <v>550.0</v>
      </c>
      <c r="C376" s="7" t="s">
        <v>602</v>
      </c>
      <c r="D376" s="7" t="s">
        <v>308</v>
      </c>
      <c r="E376" s="49" t="s">
        <v>291</v>
      </c>
      <c r="F376" s="21">
        <v>42039.0</v>
      </c>
      <c r="G376" s="7"/>
      <c r="H376" s="7"/>
      <c r="I376" s="7" t="s">
        <v>599</v>
      </c>
      <c r="J376" s="7"/>
      <c r="K376" s="4"/>
      <c r="L376" s="5"/>
    </row>
    <row r="377" ht="36.0" customHeight="1">
      <c r="A377" s="7">
        <v>333.0</v>
      </c>
      <c r="B377" s="7">
        <v>435.0</v>
      </c>
      <c r="C377" s="7" t="s">
        <v>603</v>
      </c>
      <c r="D377" s="7" t="s">
        <v>308</v>
      </c>
      <c r="E377" s="49" t="s">
        <v>508</v>
      </c>
      <c r="F377" s="21">
        <v>42039.0</v>
      </c>
      <c r="G377" s="7"/>
      <c r="H377" s="7"/>
      <c r="I377" s="7" t="s">
        <v>599</v>
      </c>
      <c r="J377" s="7"/>
      <c r="K377" s="4"/>
      <c r="L377" s="5"/>
    </row>
    <row r="378" ht="36.0" customHeight="1">
      <c r="A378" s="7">
        <v>334.0</v>
      </c>
      <c r="B378" s="7">
        <v>576.0</v>
      </c>
      <c r="C378" s="7" t="s">
        <v>604</v>
      </c>
      <c r="D378" s="7" t="s">
        <v>308</v>
      </c>
      <c r="E378" s="49" t="s">
        <v>605</v>
      </c>
      <c r="F378" s="21">
        <v>42039.0</v>
      </c>
      <c r="G378" s="7"/>
      <c r="H378" s="7"/>
      <c r="I378" s="7" t="s">
        <v>599</v>
      </c>
      <c r="J378" s="7"/>
      <c r="K378" s="4"/>
      <c r="L378" s="5"/>
    </row>
    <row r="379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"/>
      <c r="L379" s="5"/>
    </row>
    <row r="380" ht="36.0" customHeight="1">
      <c r="A380" s="7">
        <v>335.0</v>
      </c>
      <c r="B380" s="7">
        <v>506.0</v>
      </c>
      <c r="C380" s="7" t="s">
        <v>53</v>
      </c>
      <c r="D380" s="7" t="s">
        <v>120</v>
      </c>
      <c r="E380" s="49"/>
      <c r="F380" s="21">
        <v>42025.0</v>
      </c>
      <c r="G380" s="30" t="s">
        <v>59</v>
      </c>
      <c r="H380" s="31" t="s">
        <v>606</v>
      </c>
      <c r="I380" s="7" t="s">
        <v>607</v>
      </c>
      <c r="J380" s="7" t="s">
        <v>608</v>
      </c>
      <c r="K380" s="4"/>
      <c r="L380" s="5"/>
    </row>
    <row r="381" ht="36.0" customHeight="1">
      <c r="A381" s="7">
        <v>336.0</v>
      </c>
      <c r="B381" s="7">
        <v>710.0</v>
      </c>
      <c r="C381" s="7" t="s">
        <v>609</v>
      </c>
      <c r="D381" s="7" t="s">
        <v>120</v>
      </c>
      <c r="E381" s="49" t="s">
        <v>341</v>
      </c>
      <c r="F381" s="21">
        <v>42025.0</v>
      </c>
      <c r="G381" s="30" t="s">
        <v>59</v>
      </c>
      <c r="H381" s="30" t="s">
        <v>610</v>
      </c>
      <c r="I381" s="7" t="s">
        <v>607</v>
      </c>
      <c r="J381" s="7" t="s">
        <v>611</v>
      </c>
      <c r="K381" s="4"/>
      <c r="L381" s="5"/>
    </row>
    <row r="382" ht="36.0" customHeight="1">
      <c r="A382" s="7">
        <v>337.0</v>
      </c>
      <c r="B382" s="7">
        <v>385.0</v>
      </c>
      <c r="C382" s="7" t="s">
        <v>98</v>
      </c>
      <c r="D382" s="7" t="s">
        <v>120</v>
      </c>
      <c r="E382" s="49"/>
      <c r="F382" s="21">
        <v>42025.0</v>
      </c>
      <c r="G382" s="7"/>
      <c r="H382" s="7"/>
      <c r="I382" s="7" t="s">
        <v>607</v>
      </c>
      <c r="J382" s="44" t="s">
        <v>612</v>
      </c>
      <c r="K382" s="4"/>
      <c r="L382" s="5"/>
    </row>
    <row r="383" ht="36.0" customHeight="1">
      <c r="A383" s="7">
        <v>338.0</v>
      </c>
      <c r="B383" s="7">
        <v>495.0</v>
      </c>
      <c r="C383" s="7" t="s">
        <v>613</v>
      </c>
      <c r="D383" s="7" t="s">
        <v>120</v>
      </c>
      <c r="E383" s="49"/>
      <c r="F383" s="21">
        <v>42025.0</v>
      </c>
      <c r="G383" s="7"/>
      <c r="H383" s="7"/>
      <c r="I383" s="7" t="s">
        <v>607</v>
      </c>
      <c r="J383" s="15"/>
      <c r="K383" s="4"/>
      <c r="L383" s="5"/>
    </row>
    <row r="384" ht="36.0" customHeight="1">
      <c r="A384" s="7">
        <v>339.0</v>
      </c>
      <c r="B384" s="7">
        <v>634.0</v>
      </c>
      <c r="C384" s="7" t="s">
        <v>614</v>
      </c>
      <c r="D384" s="7" t="s">
        <v>615</v>
      </c>
      <c r="E384" s="49"/>
      <c r="F384" s="21">
        <v>42025.0</v>
      </c>
      <c r="G384" s="7"/>
      <c r="H384" s="7"/>
      <c r="I384" s="7" t="s">
        <v>607</v>
      </c>
      <c r="J384" s="15"/>
      <c r="K384" s="4"/>
      <c r="L384" s="5"/>
    </row>
    <row r="385" ht="36.0" customHeight="1">
      <c r="A385" s="7">
        <v>340.0</v>
      </c>
      <c r="B385" s="7">
        <v>608.0</v>
      </c>
      <c r="C385" s="7" t="s">
        <v>616</v>
      </c>
      <c r="D385" s="7" t="s">
        <v>615</v>
      </c>
      <c r="E385" s="49"/>
      <c r="F385" s="21">
        <v>42025.0</v>
      </c>
      <c r="G385" s="7"/>
      <c r="H385" s="7"/>
      <c r="I385" s="7" t="s">
        <v>607</v>
      </c>
      <c r="J385" s="15"/>
      <c r="K385" s="4"/>
      <c r="L385" s="5"/>
    </row>
    <row r="386" ht="36.0" customHeight="1">
      <c r="A386" s="7">
        <v>341.0</v>
      </c>
      <c r="B386" s="7">
        <v>718.0</v>
      </c>
      <c r="C386" s="7" t="s">
        <v>617</v>
      </c>
      <c r="D386" s="7" t="s">
        <v>615</v>
      </c>
      <c r="E386" s="49"/>
      <c r="F386" s="21">
        <v>42025.0</v>
      </c>
      <c r="G386" s="7"/>
      <c r="H386" s="7"/>
      <c r="I386" s="7" t="s">
        <v>607</v>
      </c>
      <c r="J386" s="52"/>
      <c r="K386" s="4"/>
      <c r="L386" s="5"/>
    </row>
    <row r="387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"/>
      <c r="L387" s="5"/>
    </row>
    <row r="388" ht="36.0" customHeight="1">
      <c r="A388" s="7">
        <v>342.0</v>
      </c>
      <c r="B388" s="7">
        <v>940.0</v>
      </c>
      <c r="C388" s="7" t="s">
        <v>618</v>
      </c>
      <c r="D388" s="7" t="s">
        <v>120</v>
      </c>
      <c r="E388" s="49" t="str">
        <f>HYPERLINK("mailto:jaza1410@hotmail.com","jaza1410@hotmail.com")</f>
        <v>jaza1410@hotmail.com</v>
      </c>
      <c r="F388" s="21">
        <v>42050.0</v>
      </c>
      <c r="G388" s="7"/>
      <c r="H388" s="7"/>
      <c r="I388" s="7" t="s">
        <v>607</v>
      </c>
      <c r="J388" s="7" t="s">
        <v>619</v>
      </c>
      <c r="K388" s="4"/>
      <c r="L388" s="5"/>
    </row>
    <row r="389" ht="36.0" customHeight="1">
      <c r="A389" s="7">
        <v>343.0</v>
      </c>
      <c r="B389" s="7">
        <v>710.0</v>
      </c>
      <c r="C389" s="7" t="s">
        <v>609</v>
      </c>
      <c r="D389" s="7" t="s">
        <v>120</v>
      </c>
      <c r="E389" s="49" t="s">
        <v>341</v>
      </c>
      <c r="F389" s="21">
        <v>42050.0</v>
      </c>
      <c r="G389" s="7"/>
      <c r="H389" s="30" t="s">
        <v>610</v>
      </c>
      <c r="I389" s="7" t="s">
        <v>607</v>
      </c>
      <c r="J389" s="7" t="s">
        <v>619</v>
      </c>
      <c r="K389" s="4"/>
      <c r="L389" s="5"/>
    </row>
    <row r="390" ht="36.0" customHeight="1">
      <c r="A390" s="7">
        <v>344.0</v>
      </c>
      <c r="B390" s="7">
        <v>200.0</v>
      </c>
      <c r="C390" s="7" t="s">
        <v>620</v>
      </c>
      <c r="D390" s="7" t="s">
        <v>615</v>
      </c>
      <c r="E390" s="49" t="str">
        <f>HYPERLINK("mailto:a.malghanim@hotmail.com","a.malghanim@hotmail.com")</f>
        <v>a.malghanim@hotmail.com</v>
      </c>
      <c r="F390" s="21">
        <v>42051.0</v>
      </c>
      <c r="G390" s="7"/>
      <c r="H390" s="7"/>
      <c r="I390" s="7" t="s">
        <v>607</v>
      </c>
      <c r="J390" s="7" t="s">
        <v>619</v>
      </c>
      <c r="K390" s="4"/>
      <c r="L390" s="5"/>
    </row>
    <row r="391" ht="36.0" customHeight="1">
      <c r="A391" s="7">
        <v>345.0</v>
      </c>
      <c r="B391" s="7">
        <v>642.0</v>
      </c>
      <c r="C391" s="7" t="s">
        <v>621</v>
      </c>
      <c r="D391" s="7" t="s">
        <v>615</v>
      </c>
      <c r="E391" s="49" t="str">
        <f>HYPERLINK("mailto:muf505@hotmail.com","muf505@hotmail.com")</f>
        <v>muf505@hotmail.com</v>
      </c>
      <c r="F391" s="21">
        <v>42051.0</v>
      </c>
      <c r="G391" s="7"/>
      <c r="H391" s="7"/>
      <c r="I391" s="7" t="s">
        <v>607</v>
      </c>
      <c r="J391" s="7" t="s">
        <v>619</v>
      </c>
      <c r="K391" s="4"/>
      <c r="L391" s="5"/>
    </row>
    <row r="392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"/>
      <c r="L392" s="5"/>
    </row>
    <row r="393" ht="36.0" customHeight="1">
      <c r="A393" s="7">
        <v>346.0</v>
      </c>
      <c r="B393" s="7" t="s">
        <v>622</v>
      </c>
      <c r="C393" s="7" t="s">
        <v>623</v>
      </c>
      <c r="D393" s="7" t="s">
        <v>129</v>
      </c>
      <c r="E393" s="49" t="str">
        <f>HYPERLINK("mailto:viiiiip00@hotmail.com","viiiiip00@hotmail.com")</f>
        <v>viiiiip00@hotmail.com</v>
      </c>
      <c r="F393" s="21">
        <v>42053.0</v>
      </c>
      <c r="G393" s="7"/>
      <c r="H393" s="7"/>
      <c r="I393" s="7" t="s">
        <v>624</v>
      </c>
      <c r="J393" s="7"/>
      <c r="K393" s="4"/>
      <c r="L393" s="5"/>
    </row>
    <row r="394" ht="36.0" customHeight="1">
      <c r="A394" s="7">
        <v>347.0</v>
      </c>
      <c r="B394" s="7" t="s">
        <v>625</v>
      </c>
      <c r="C394" s="7" t="s">
        <v>626</v>
      </c>
      <c r="D394" s="7" t="s">
        <v>129</v>
      </c>
      <c r="E394" s="49" t="str">
        <f>HYPERLINK("mailto:mmshagrye@hotmail.com","mmshagrye@hotmail.com")</f>
        <v>mmshagrye@hotmail.com</v>
      </c>
      <c r="F394" s="21">
        <v>42053.0</v>
      </c>
      <c r="G394" s="7"/>
      <c r="H394" s="7"/>
      <c r="I394" s="7" t="s">
        <v>624</v>
      </c>
      <c r="J394" s="7"/>
      <c r="K394" s="4"/>
      <c r="L394" s="5"/>
    </row>
    <row r="395" ht="36.0" customHeight="1">
      <c r="A395" s="7">
        <v>348.0</v>
      </c>
      <c r="B395" s="7">
        <v>364.0</v>
      </c>
      <c r="C395" s="7" t="s">
        <v>247</v>
      </c>
      <c r="D395" s="7" t="s">
        <v>129</v>
      </c>
      <c r="E395" s="49" t="str">
        <f>HYPERLINK("mailto:atc.saud@gmail.com","atc.saud@gmail.com")</f>
        <v>atc.saud@gmail.com</v>
      </c>
      <c r="F395" s="21">
        <v>42053.0</v>
      </c>
      <c r="G395" s="7"/>
      <c r="H395" s="7"/>
      <c r="I395" s="7" t="s">
        <v>624</v>
      </c>
      <c r="J395" s="7"/>
      <c r="K395" s="4"/>
      <c r="L395" s="5"/>
    </row>
    <row r="396" ht="36.0" customHeight="1">
      <c r="A396" s="7">
        <v>349.0</v>
      </c>
      <c r="B396" s="7">
        <v>486.0</v>
      </c>
      <c r="C396" s="7" t="s">
        <v>627</v>
      </c>
      <c r="D396" s="7" t="s">
        <v>129</v>
      </c>
      <c r="E396" s="49" t="str">
        <f>HYPERLINK("mailto:set2015@hotmail.com","set2015@hotmail.com")</f>
        <v>set2015@hotmail.com</v>
      </c>
      <c r="F396" s="21">
        <v>42053.0</v>
      </c>
      <c r="G396" s="7"/>
      <c r="H396" s="7"/>
      <c r="I396" s="7" t="s">
        <v>624</v>
      </c>
      <c r="J396" s="7"/>
      <c r="K396" s="4"/>
      <c r="L396" s="5"/>
    </row>
    <row r="397" ht="36.0" customHeight="1">
      <c r="A397" s="7">
        <v>350.0</v>
      </c>
      <c r="B397" s="7">
        <v>378.0</v>
      </c>
      <c r="C397" s="7" t="s">
        <v>628</v>
      </c>
      <c r="D397" s="7" t="s">
        <v>129</v>
      </c>
      <c r="E397" s="49" t="str">
        <f>HYPERLINK("mailto:teerf7@hotmail.com","teerf7@hotmail.com")</f>
        <v>teerf7@hotmail.com</v>
      </c>
      <c r="F397" s="21">
        <v>42053.0</v>
      </c>
      <c r="G397" s="7"/>
      <c r="H397" s="7"/>
      <c r="I397" s="7" t="s">
        <v>624</v>
      </c>
      <c r="J397" s="7"/>
      <c r="K397" s="4"/>
      <c r="L397" s="5"/>
    </row>
    <row r="398" ht="17.2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"/>
      <c r="L398" s="5"/>
    </row>
    <row r="399" ht="36.0" customHeight="1">
      <c r="A399" s="7">
        <v>351.0</v>
      </c>
      <c r="B399" s="7">
        <v>769.0</v>
      </c>
      <c r="C399" s="7" t="s">
        <v>629</v>
      </c>
      <c r="D399" s="7" t="s">
        <v>129</v>
      </c>
      <c r="E399" s="54" t="str">
        <f>HYPERLINK("mailto:msngo5235@gmail.com","msngo5235@gmail.com")</f>
        <v>msngo5235@gmail.com</v>
      </c>
      <c r="F399" s="21">
        <v>42053.0</v>
      </c>
      <c r="G399" s="7"/>
      <c r="H399" s="7"/>
      <c r="I399" s="7" t="s">
        <v>630</v>
      </c>
      <c r="J399" s="7"/>
      <c r="K399" s="4"/>
      <c r="L399" s="5"/>
    </row>
    <row r="400" ht="36.0" customHeight="1">
      <c r="A400" s="7">
        <v>352.0</v>
      </c>
      <c r="B400" s="7">
        <v>771.0</v>
      </c>
      <c r="C400" s="7" t="s">
        <v>631</v>
      </c>
      <c r="D400" s="7" t="s">
        <v>129</v>
      </c>
      <c r="E400" s="54" t="str">
        <f>HYPERLINK("mailto:rashidy.j@hotmail.com","rashidy.j@hotmail.com")</f>
        <v>rashidy.j@hotmail.com</v>
      </c>
      <c r="F400" s="21">
        <v>42053.0</v>
      </c>
      <c r="G400" s="7"/>
      <c r="H400" s="7"/>
      <c r="I400" s="7" t="s">
        <v>630</v>
      </c>
      <c r="J400" s="7"/>
      <c r="K400" s="4"/>
      <c r="L400" s="5"/>
    </row>
    <row r="401" ht="36.0" customHeight="1">
      <c r="A401" s="7">
        <v>353.0</v>
      </c>
      <c r="B401" s="7">
        <v>967.0</v>
      </c>
      <c r="C401" s="7" t="s">
        <v>632</v>
      </c>
      <c r="D401" s="7" t="s">
        <v>129</v>
      </c>
      <c r="E401" s="54" t="str">
        <f>HYPERLINK("mailto:ajarfan@gmail.com","ajarfan@gmail.com")</f>
        <v>ajarfan@gmail.com</v>
      </c>
      <c r="F401" s="21">
        <v>42053.0</v>
      </c>
      <c r="G401" s="7"/>
      <c r="H401" s="7"/>
      <c r="I401" s="7" t="s">
        <v>630</v>
      </c>
      <c r="J401" s="7"/>
      <c r="K401" s="4"/>
      <c r="L401" s="5"/>
    </row>
    <row r="402" ht="36.0" customHeight="1">
      <c r="A402" s="7">
        <v>354.0</v>
      </c>
      <c r="B402" s="7">
        <v>686.0</v>
      </c>
      <c r="C402" s="7" t="s">
        <v>445</v>
      </c>
      <c r="D402" s="7" t="s">
        <v>129</v>
      </c>
      <c r="E402" s="54" t="str">
        <f>HYPERLINK("mailto:s.2060@hotmail.com","s.2060@hotmail.com")</f>
        <v>s.2060@hotmail.com</v>
      </c>
      <c r="F402" s="21">
        <v>42053.0</v>
      </c>
      <c r="G402" s="7"/>
      <c r="H402" s="7"/>
      <c r="I402" s="7" t="s">
        <v>630</v>
      </c>
      <c r="J402" s="7"/>
      <c r="K402" s="4"/>
      <c r="L402" s="5"/>
    </row>
    <row r="403" ht="17.2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"/>
      <c r="L403" s="5"/>
    </row>
    <row r="404" ht="45.75" customHeight="1">
      <c r="A404" s="7">
        <v>355.0</v>
      </c>
      <c r="B404" s="7">
        <v>1064.0</v>
      </c>
      <c r="C404" s="7" t="s">
        <v>633</v>
      </c>
      <c r="D404" s="7" t="s">
        <v>634</v>
      </c>
      <c r="E404" s="49" t="s">
        <v>635</v>
      </c>
      <c r="F404" s="21">
        <v>42053.0</v>
      </c>
      <c r="G404" s="7"/>
      <c r="H404" s="7" t="s">
        <v>636</v>
      </c>
      <c r="I404" s="7" t="s">
        <v>637</v>
      </c>
      <c r="J404" s="7"/>
      <c r="K404" s="4"/>
      <c r="L404" s="5"/>
    </row>
    <row r="405" ht="38.25" customHeight="1">
      <c r="A405" s="7">
        <v>356.0</v>
      </c>
      <c r="B405" s="7">
        <v>644.0</v>
      </c>
      <c r="C405" s="7" t="s">
        <v>586</v>
      </c>
      <c r="D405" s="7" t="s">
        <v>634</v>
      </c>
      <c r="E405" s="49" t="s">
        <v>285</v>
      </c>
      <c r="F405" s="21">
        <v>42053.0</v>
      </c>
      <c r="G405" s="7"/>
      <c r="H405" s="7" t="s">
        <v>638</v>
      </c>
      <c r="I405" s="7" t="s">
        <v>637</v>
      </c>
      <c r="J405" s="7"/>
      <c r="K405" s="4"/>
      <c r="L405" s="5"/>
    </row>
    <row r="406" ht="66.0" customHeight="1">
      <c r="A406" s="7">
        <v>357.0</v>
      </c>
      <c r="B406" s="7">
        <v>588.0</v>
      </c>
      <c r="C406" s="7" t="s">
        <v>399</v>
      </c>
      <c r="D406" s="7" t="s">
        <v>634</v>
      </c>
      <c r="E406" s="49" t="s">
        <v>400</v>
      </c>
      <c r="F406" s="21">
        <v>42053.0</v>
      </c>
      <c r="G406" s="7"/>
      <c r="H406" s="31" t="s">
        <v>639</v>
      </c>
      <c r="I406" s="7" t="s">
        <v>637</v>
      </c>
      <c r="J406" s="7"/>
      <c r="K406" s="4"/>
      <c r="L406" s="5"/>
    </row>
    <row r="407" ht="36.0" customHeight="1">
      <c r="A407" s="7">
        <v>358.0</v>
      </c>
      <c r="B407" s="7">
        <v>328.0</v>
      </c>
      <c r="C407" s="7" t="s">
        <v>640</v>
      </c>
      <c r="D407" s="7" t="s">
        <v>634</v>
      </c>
      <c r="E407" s="49" t="s">
        <v>544</v>
      </c>
      <c r="F407" s="21">
        <v>42053.0</v>
      </c>
      <c r="G407" s="7"/>
      <c r="H407" s="31" t="s">
        <v>641</v>
      </c>
      <c r="I407" s="7" t="s">
        <v>637</v>
      </c>
      <c r="J407" s="7"/>
      <c r="K407" s="4"/>
      <c r="L407" s="5"/>
    </row>
    <row r="408" ht="36.0" customHeight="1">
      <c r="A408" s="7">
        <v>359.0</v>
      </c>
      <c r="B408" s="7">
        <v>340.0</v>
      </c>
      <c r="C408" s="7" t="s">
        <v>408</v>
      </c>
      <c r="D408" s="7" t="s">
        <v>634</v>
      </c>
      <c r="E408" s="49" t="s">
        <v>409</v>
      </c>
      <c r="F408" s="21">
        <v>42053.0</v>
      </c>
      <c r="G408" s="7"/>
      <c r="H408" s="31" t="s">
        <v>641</v>
      </c>
      <c r="I408" s="7" t="s">
        <v>637</v>
      </c>
      <c r="J408" s="7"/>
      <c r="K408" s="4"/>
      <c r="L408" s="5"/>
    </row>
    <row r="409" ht="54.75" customHeight="1">
      <c r="A409" s="7">
        <v>360.0</v>
      </c>
      <c r="B409" s="7">
        <v>766.0</v>
      </c>
      <c r="C409" s="7" t="s">
        <v>513</v>
      </c>
      <c r="D409" s="7" t="s">
        <v>642</v>
      </c>
      <c r="E409" s="49" t="s">
        <v>514</v>
      </c>
      <c r="F409" s="21">
        <v>42053.0</v>
      </c>
      <c r="G409" s="7"/>
      <c r="H409" s="7" t="s">
        <v>643</v>
      </c>
      <c r="I409" s="7" t="s">
        <v>637</v>
      </c>
      <c r="J409" s="7"/>
      <c r="K409" s="4"/>
      <c r="L409" s="5"/>
    </row>
    <row r="410" ht="45.75" customHeight="1">
      <c r="A410" s="7">
        <v>361.0</v>
      </c>
      <c r="B410" s="7">
        <v>489.0</v>
      </c>
      <c r="C410" s="7" t="s">
        <v>385</v>
      </c>
      <c r="D410" s="7" t="s">
        <v>642</v>
      </c>
      <c r="E410" s="49" t="s">
        <v>387</v>
      </c>
      <c r="F410" s="21">
        <v>42053.0</v>
      </c>
      <c r="G410" s="7"/>
      <c r="H410" s="31" t="s">
        <v>644</v>
      </c>
      <c r="I410" s="7" t="s">
        <v>637</v>
      </c>
      <c r="J410" s="7"/>
      <c r="K410" s="4"/>
      <c r="L410" s="5"/>
    </row>
    <row r="411" ht="58.5" customHeight="1">
      <c r="A411" s="7">
        <v>362.0</v>
      </c>
      <c r="B411" s="7">
        <v>444.0</v>
      </c>
      <c r="C411" s="7" t="s">
        <v>390</v>
      </c>
      <c r="D411" s="7" t="s">
        <v>642</v>
      </c>
      <c r="E411" s="49" t="s">
        <v>391</v>
      </c>
      <c r="F411" s="21">
        <v>42053.0</v>
      </c>
      <c r="G411" s="7"/>
      <c r="H411" s="31" t="s">
        <v>644</v>
      </c>
      <c r="I411" s="7" t="s">
        <v>637</v>
      </c>
      <c r="J411" s="7"/>
      <c r="K411" s="4"/>
      <c r="L411" s="5"/>
    </row>
    <row r="412" ht="48.75" customHeight="1">
      <c r="A412" s="7">
        <v>363.0</v>
      </c>
      <c r="B412" s="7">
        <v>1021.0</v>
      </c>
      <c r="C412" s="7" t="s">
        <v>645</v>
      </c>
      <c r="D412" s="7" t="s">
        <v>642</v>
      </c>
      <c r="E412" s="49" t="str">
        <f>HYPERLINK("mailto:maotaibi@momra.gov.sa","maotaibi@momra.gov.sa")</f>
        <v>maotaibi@momra.gov.sa</v>
      </c>
      <c r="F412" s="21">
        <v>42053.0</v>
      </c>
      <c r="G412" s="7"/>
      <c r="H412" s="31" t="s">
        <v>646</v>
      </c>
      <c r="I412" s="7" t="s">
        <v>637</v>
      </c>
      <c r="J412" s="7"/>
      <c r="K412" s="4"/>
      <c r="L412" s="5"/>
    </row>
    <row r="413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"/>
      <c r="L413" s="5"/>
    </row>
    <row r="414" ht="36.0" customHeight="1">
      <c r="A414" s="7">
        <v>364.0</v>
      </c>
      <c r="B414" s="7">
        <v>558.0</v>
      </c>
      <c r="C414" s="7" t="s">
        <v>447</v>
      </c>
      <c r="D414" s="7" t="s">
        <v>647</v>
      </c>
      <c r="E414" s="49" t="s">
        <v>184</v>
      </c>
      <c r="F414" s="21"/>
      <c r="G414" s="7"/>
      <c r="H414" s="7" t="s">
        <v>371</v>
      </c>
      <c r="I414" s="7" t="s">
        <v>637</v>
      </c>
      <c r="J414" s="7"/>
      <c r="K414" s="4"/>
      <c r="L414" s="5"/>
    </row>
    <row r="415" ht="36.0" customHeight="1">
      <c r="A415" s="7">
        <v>365.0</v>
      </c>
      <c r="B415" s="7">
        <v>686.0</v>
      </c>
      <c r="C415" s="7" t="s">
        <v>445</v>
      </c>
      <c r="D415" s="7" t="s">
        <v>647</v>
      </c>
      <c r="E415" s="49" t="s">
        <v>446</v>
      </c>
      <c r="F415" s="21"/>
      <c r="G415" s="7"/>
      <c r="H415" s="31" t="s">
        <v>648</v>
      </c>
      <c r="I415" s="7" t="s">
        <v>637</v>
      </c>
      <c r="J415" s="7"/>
      <c r="K415" s="4"/>
      <c r="L415" s="5"/>
    </row>
    <row r="416" ht="36.0" customHeight="1">
      <c r="A416" s="7">
        <v>366.0</v>
      </c>
      <c r="B416" s="7">
        <v>447.0</v>
      </c>
      <c r="C416" s="7" t="s">
        <v>412</v>
      </c>
      <c r="D416" s="7" t="s">
        <v>647</v>
      </c>
      <c r="E416" s="49" t="s">
        <v>413</v>
      </c>
      <c r="F416" s="21"/>
      <c r="G416" s="7"/>
      <c r="H416" s="7" t="s">
        <v>649</v>
      </c>
      <c r="I416" s="7" t="s">
        <v>637</v>
      </c>
      <c r="J416" s="7"/>
      <c r="K416" s="4"/>
      <c r="L416" s="5"/>
    </row>
    <row r="417" ht="36.0" customHeight="1">
      <c r="A417" s="7">
        <v>367.0</v>
      </c>
      <c r="B417" s="7">
        <v>175.0</v>
      </c>
      <c r="C417" s="7" t="s">
        <v>522</v>
      </c>
      <c r="D417" s="7" t="s">
        <v>647</v>
      </c>
      <c r="E417" s="49" t="s">
        <v>650</v>
      </c>
      <c r="F417" s="21"/>
      <c r="G417" s="7"/>
      <c r="H417" s="7" t="s">
        <v>651</v>
      </c>
      <c r="I417" s="7" t="s">
        <v>637</v>
      </c>
      <c r="J417" s="7"/>
      <c r="K417" s="4"/>
      <c r="L417" s="5"/>
    </row>
    <row r="418" ht="51.0" customHeight="1">
      <c r="A418" s="7">
        <v>368.0</v>
      </c>
      <c r="B418" s="7">
        <v>621.0</v>
      </c>
      <c r="C418" s="7" t="s">
        <v>435</v>
      </c>
      <c r="D418" s="7" t="s">
        <v>647</v>
      </c>
      <c r="E418" s="49" t="s">
        <v>436</v>
      </c>
      <c r="F418" s="21"/>
      <c r="G418" s="7"/>
      <c r="H418" s="31" t="s">
        <v>652</v>
      </c>
      <c r="I418" s="7" t="s">
        <v>637</v>
      </c>
      <c r="J418" s="7"/>
      <c r="K418" s="4"/>
      <c r="L418" s="5"/>
    </row>
    <row r="419" ht="36.0" customHeight="1">
      <c r="A419" s="7">
        <v>369.0</v>
      </c>
      <c r="B419" s="7">
        <v>367.0</v>
      </c>
      <c r="C419" s="7" t="s">
        <v>402</v>
      </c>
      <c r="D419" s="7" t="s">
        <v>647</v>
      </c>
      <c r="E419" s="49" t="s">
        <v>403</v>
      </c>
      <c r="F419" s="21"/>
      <c r="G419" s="7"/>
      <c r="H419" s="7" t="s">
        <v>653</v>
      </c>
      <c r="I419" s="7" t="s">
        <v>637</v>
      </c>
      <c r="J419" s="7"/>
      <c r="K419" s="4"/>
      <c r="L419" s="5"/>
    </row>
    <row r="420" ht="36.0" customHeight="1">
      <c r="A420" s="7">
        <v>370.0</v>
      </c>
      <c r="B420" s="7">
        <v>495.0</v>
      </c>
      <c r="C420" s="7" t="s">
        <v>393</v>
      </c>
      <c r="D420" s="7" t="s">
        <v>647</v>
      </c>
      <c r="E420" s="49" t="s">
        <v>394</v>
      </c>
      <c r="F420" s="21"/>
      <c r="G420" s="7"/>
      <c r="H420" s="7" t="s">
        <v>371</v>
      </c>
      <c r="I420" s="7" t="s">
        <v>637</v>
      </c>
      <c r="J420" s="7"/>
      <c r="K420" s="4"/>
      <c r="L420" s="5"/>
    </row>
    <row r="421" ht="36.0" customHeight="1">
      <c r="A421" s="7">
        <v>371.0</v>
      </c>
      <c r="B421" s="7">
        <v>191.0</v>
      </c>
      <c r="C421" s="7" t="s">
        <v>654</v>
      </c>
      <c r="D421" s="7" t="s">
        <v>647</v>
      </c>
      <c r="E421" s="54" t="str">
        <f>HYPERLINK("mailto:191@jedawam.com","191@jedawam.com")</f>
        <v>191@jedawam.com</v>
      </c>
      <c r="F421" s="21"/>
      <c r="G421" s="7"/>
      <c r="H421" s="7"/>
      <c r="I421" s="7" t="s">
        <v>637</v>
      </c>
      <c r="J421" s="7"/>
      <c r="K421" s="4"/>
      <c r="L421" s="5"/>
    </row>
    <row r="422" ht="13.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"/>
      <c r="L422" s="5"/>
    </row>
    <row r="423" ht="36.0" customHeight="1">
      <c r="A423" s="7">
        <v>372.0</v>
      </c>
      <c r="B423" s="7">
        <v>1039.0</v>
      </c>
      <c r="C423" s="7" t="s">
        <v>655</v>
      </c>
      <c r="D423" s="7" t="s">
        <v>80</v>
      </c>
      <c r="E423" s="54" t="str">
        <f>HYPERLINK("mailto:fn_2@hotmail.com","fn_2@hotmail.com")</f>
        <v>fn_2@hotmail.com</v>
      </c>
      <c r="F423" s="21">
        <v>42059.0</v>
      </c>
      <c r="G423" s="7"/>
      <c r="H423" s="7"/>
      <c r="I423" s="7" t="s">
        <v>624</v>
      </c>
      <c r="J423" s="7"/>
      <c r="K423" s="4"/>
      <c r="L423" s="5"/>
    </row>
    <row r="424" ht="36.0" customHeight="1">
      <c r="A424" s="7">
        <v>373.0</v>
      </c>
      <c r="B424" s="7">
        <v>785.0</v>
      </c>
      <c r="C424" s="7" t="s">
        <v>656</v>
      </c>
      <c r="D424" s="7" t="s">
        <v>80</v>
      </c>
      <c r="E424" s="54" t="str">
        <f>HYPERLINK("mailto:aborad77_8@hotmail.com","aborad77_8@hotmail.com")</f>
        <v>aborad77_8@hotmail.com</v>
      </c>
      <c r="F424" s="21">
        <v>42059.0</v>
      </c>
      <c r="G424" s="7"/>
      <c r="H424" s="7"/>
      <c r="I424" s="7" t="s">
        <v>624</v>
      </c>
      <c r="J424" s="7"/>
      <c r="K424" s="4"/>
      <c r="L424" s="5"/>
    </row>
    <row r="425" ht="36.0" customHeight="1">
      <c r="A425" s="7">
        <v>374.0</v>
      </c>
      <c r="B425" s="7">
        <v>788.0</v>
      </c>
      <c r="C425" s="7" t="s">
        <v>657</v>
      </c>
      <c r="D425" s="7" t="s">
        <v>80</v>
      </c>
      <c r="E425" s="49" t="s">
        <v>658</v>
      </c>
      <c r="F425" s="21">
        <v>42059.0</v>
      </c>
      <c r="G425" s="7"/>
      <c r="H425" s="7"/>
      <c r="I425" s="7" t="s">
        <v>624</v>
      </c>
      <c r="J425" s="7"/>
      <c r="K425" s="4"/>
      <c r="L425" s="5"/>
    </row>
    <row r="426" ht="36.0" customHeight="1">
      <c r="A426" s="7">
        <v>375.0</v>
      </c>
      <c r="B426" s="7">
        <v>1058.0</v>
      </c>
      <c r="C426" s="7" t="s">
        <v>659</v>
      </c>
      <c r="D426" s="7" t="s">
        <v>80</v>
      </c>
      <c r="E426" s="54" t="str">
        <f>HYPERLINK("mailto:rana.9.9@hotmail.com","rana.9.9@hotmail.com")</f>
        <v>rana.9.9@hotmail.com</v>
      </c>
      <c r="F426" s="21">
        <v>42059.0</v>
      </c>
      <c r="G426" s="7"/>
      <c r="H426" s="7"/>
      <c r="I426" s="7" t="s">
        <v>624</v>
      </c>
      <c r="J426" s="7"/>
      <c r="K426" s="4"/>
      <c r="L426" s="5"/>
    </row>
    <row r="427" ht="36.0" customHeight="1">
      <c r="A427" s="7">
        <v>376.0</v>
      </c>
      <c r="B427" s="7">
        <v>1109.0</v>
      </c>
      <c r="C427" s="7" t="s">
        <v>660</v>
      </c>
      <c r="D427" s="7" t="s">
        <v>80</v>
      </c>
      <c r="E427" s="54" t="str">
        <f>HYPERLINK("mailto:leloo00oo@outlook.com","leloo00oo@outlook.com")</f>
        <v>leloo00oo@outlook.com</v>
      </c>
      <c r="F427" s="21">
        <v>42059.0</v>
      </c>
      <c r="G427" s="7"/>
      <c r="H427" s="7"/>
      <c r="I427" s="7" t="s">
        <v>624</v>
      </c>
      <c r="J427" s="7"/>
      <c r="K427" s="4"/>
      <c r="L427" s="5"/>
    </row>
    <row r="428" ht="36.0" customHeight="1">
      <c r="A428" s="7">
        <v>377.0</v>
      </c>
      <c r="B428" s="7">
        <v>945.0</v>
      </c>
      <c r="C428" s="7" t="s">
        <v>661</v>
      </c>
      <c r="D428" s="7" t="s">
        <v>80</v>
      </c>
      <c r="E428" s="49" t="s">
        <v>662</v>
      </c>
      <c r="F428" s="21">
        <v>42059.0</v>
      </c>
      <c r="G428" s="7"/>
      <c r="H428" s="7"/>
      <c r="I428" s="7" t="s">
        <v>624</v>
      </c>
      <c r="J428" s="7"/>
      <c r="K428" s="4"/>
      <c r="L428" s="5"/>
    </row>
    <row r="429" ht="36.0" customHeight="1">
      <c r="A429" s="7">
        <v>378.0</v>
      </c>
      <c r="B429" s="7">
        <v>1020.0</v>
      </c>
      <c r="C429" s="7" t="s">
        <v>663</v>
      </c>
      <c r="D429" s="7" t="s">
        <v>80</v>
      </c>
      <c r="E429" s="54" t="str">
        <f>HYPERLINK("mailto:abdulaziz2288@hotmail.com","abdulaziz2288@hotmail.com")</f>
        <v>abdulaziz2288@hotmail.com</v>
      </c>
      <c r="F429" s="21">
        <v>42059.0</v>
      </c>
      <c r="G429" s="7"/>
      <c r="H429" s="7"/>
      <c r="I429" s="7" t="s">
        <v>624</v>
      </c>
      <c r="J429" s="7"/>
      <c r="K429" s="4"/>
      <c r="L429" s="5"/>
    </row>
    <row r="430" ht="36.0" customHeight="1">
      <c r="A430" s="7">
        <v>379.0</v>
      </c>
      <c r="B430" s="7">
        <v>1136.0</v>
      </c>
      <c r="C430" s="7" t="s">
        <v>664</v>
      </c>
      <c r="D430" s="7" t="s">
        <v>80</v>
      </c>
      <c r="E430" s="54" t="str">
        <f>HYPERLINK("mailto:naw-1@windowslive.com","naw-1@windowslive.com")</f>
        <v>naw-1@windowslive.com</v>
      </c>
      <c r="F430" s="21">
        <v>42059.0</v>
      </c>
      <c r="G430" s="7"/>
      <c r="H430" s="7"/>
      <c r="I430" s="7" t="s">
        <v>624</v>
      </c>
      <c r="J430" s="7"/>
      <c r="K430" s="4"/>
      <c r="L430" s="5"/>
    </row>
    <row r="43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"/>
      <c r="L431" s="5"/>
    </row>
    <row r="432" ht="36.0" customHeight="1">
      <c r="A432" s="7">
        <v>380.0</v>
      </c>
      <c r="B432" s="7">
        <v>1128.0</v>
      </c>
      <c r="C432" s="7" t="s">
        <v>665</v>
      </c>
      <c r="D432" s="7" t="s">
        <v>80</v>
      </c>
      <c r="E432" s="54" t="str">
        <f>HYPERLINK("mailto:tfm90@yahoo.com","tfm90@yahoo.com")</f>
        <v>tfm90@yahoo.com</v>
      </c>
      <c r="F432" s="21">
        <v>42077.0</v>
      </c>
      <c r="G432" s="7"/>
      <c r="H432" s="7"/>
      <c r="I432" s="7" t="s">
        <v>666</v>
      </c>
      <c r="J432" s="7"/>
      <c r="K432" s="4"/>
      <c r="L432" s="5"/>
    </row>
    <row r="433" ht="36.0" customHeight="1">
      <c r="A433" s="7">
        <v>381.0</v>
      </c>
      <c r="B433" s="7">
        <v>1120.0</v>
      </c>
      <c r="C433" s="7" t="s">
        <v>667</v>
      </c>
      <c r="D433" s="7" t="s">
        <v>80</v>
      </c>
      <c r="E433" s="54" t="s">
        <v>668</v>
      </c>
      <c r="F433" s="21">
        <v>42077.0</v>
      </c>
      <c r="G433" s="7"/>
      <c r="H433" s="7"/>
      <c r="I433" s="7" t="s">
        <v>666</v>
      </c>
      <c r="J433" s="7"/>
      <c r="K433" s="4"/>
      <c r="L433" s="5"/>
    </row>
    <row r="434" ht="36.0" customHeight="1">
      <c r="A434" s="7">
        <v>382.0</v>
      </c>
      <c r="B434" s="7">
        <v>785.0</v>
      </c>
      <c r="C434" s="7" t="s">
        <v>656</v>
      </c>
      <c r="D434" s="7" t="s">
        <v>80</v>
      </c>
      <c r="E434" s="54" t="str">
        <f>HYPERLINK("mailto:aborad77_8@hotmail.com","aborad77_8@hotmail.com")</f>
        <v>aborad77_8@hotmail.com</v>
      </c>
      <c r="F434" s="21">
        <v>42077.0</v>
      </c>
      <c r="G434" s="7"/>
      <c r="H434" s="7"/>
      <c r="I434" s="7" t="s">
        <v>666</v>
      </c>
      <c r="J434" s="7"/>
      <c r="K434" s="4"/>
      <c r="L434" s="5"/>
    </row>
    <row r="435" ht="36.0" customHeight="1">
      <c r="A435" s="7">
        <v>383.0</v>
      </c>
      <c r="B435" s="7">
        <v>939.0</v>
      </c>
      <c r="C435" s="7" t="s">
        <v>669</v>
      </c>
      <c r="D435" s="7" t="s">
        <v>80</v>
      </c>
      <c r="E435" s="54" t="str">
        <f>HYPERLINK("mailto:shyboy99@hotmail.com","shyboy99@hotmail.com")</f>
        <v>shyboy99@hotmail.com</v>
      </c>
      <c r="F435" s="21">
        <v>42077.0</v>
      </c>
      <c r="G435" s="7"/>
      <c r="H435" s="7"/>
      <c r="I435" s="7" t="s">
        <v>666</v>
      </c>
      <c r="J435" s="7"/>
      <c r="K435" s="4"/>
      <c r="L435" s="5"/>
    </row>
    <row r="436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"/>
      <c r="L436" s="5"/>
    </row>
    <row r="437" ht="36.0" customHeight="1">
      <c r="A437" s="7">
        <v>384.0</v>
      </c>
      <c r="B437" s="7">
        <v>654.0</v>
      </c>
      <c r="C437" s="7" t="s">
        <v>223</v>
      </c>
      <c r="D437" s="7" t="s">
        <v>26</v>
      </c>
      <c r="E437" s="54" t="str">
        <f>HYPERLINK("mailto:zizoo23@outlook.sa","zizoo23@outlook.sa")</f>
        <v>zizoo23@outlook.sa</v>
      </c>
      <c r="F437" s="21">
        <v>42087.0</v>
      </c>
      <c r="G437" s="7"/>
      <c r="H437" s="7"/>
      <c r="I437" s="7" t="s">
        <v>670</v>
      </c>
      <c r="J437" s="7"/>
      <c r="K437" s="4"/>
      <c r="L437" s="5"/>
    </row>
    <row r="438" ht="36.0" customHeight="1">
      <c r="A438" s="7">
        <v>385.0</v>
      </c>
      <c r="B438" s="7">
        <v>1021.0</v>
      </c>
      <c r="C438" s="7" t="s">
        <v>671</v>
      </c>
      <c r="D438" s="7" t="s">
        <v>26</v>
      </c>
      <c r="E438" s="54" t="s">
        <v>672</v>
      </c>
      <c r="F438" s="21">
        <v>42087.0</v>
      </c>
      <c r="G438" s="7"/>
      <c r="H438" s="7"/>
      <c r="I438" s="7" t="s">
        <v>670</v>
      </c>
      <c r="J438" s="7"/>
      <c r="K438" s="4"/>
      <c r="L438" s="5"/>
    </row>
    <row r="439" ht="36.0" customHeight="1">
      <c r="A439" s="7">
        <v>386.0</v>
      </c>
      <c r="B439" s="7">
        <v>785.0</v>
      </c>
      <c r="C439" s="7" t="s">
        <v>673</v>
      </c>
      <c r="D439" s="7" t="s">
        <v>26</v>
      </c>
      <c r="E439" s="54" t="str">
        <f>HYPERLINK("mailto:aborad77_8@hotmail.com","aborad77_8@hotmail.com")</f>
        <v>aborad77_8@hotmail.com</v>
      </c>
      <c r="F439" s="21">
        <v>42087.0</v>
      </c>
      <c r="G439" s="7"/>
      <c r="H439" s="7"/>
      <c r="I439" s="7" t="s">
        <v>670</v>
      </c>
      <c r="J439" s="7"/>
      <c r="K439" s="4"/>
      <c r="L439" s="5"/>
    </row>
    <row r="440" ht="36.0" customHeight="1">
      <c r="A440" s="7">
        <v>387.0</v>
      </c>
      <c r="B440" s="7">
        <v>435.0</v>
      </c>
      <c r="C440" s="7" t="s">
        <v>603</v>
      </c>
      <c r="D440" s="7" t="s">
        <v>26</v>
      </c>
      <c r="E440" s="54" t="str">
        <f>HYPERLINK("mailto:noal12568@gmail.com","noal12568@gmail.com")</f>
        <v>noal12568@gmail.com</v>
      </c>
      <c r="F440" s="21">
        <v>42087.0</v>
      </c>
      <c r="G440" s="7"/>
      <c r="H440" s="7"/>
      <c r="I440" s="7" t="s">
        <v>670</v>
      </c>
      <c r="J440" s="7"/>
      <c r="K440" s="4"/>
      <c r="L440" s="5"/>
    </row>
    <row r="441" ht="36.0" customHeight="1">
      <c r="A441" s="7">
        <v>388.0</v>
      </c>
      <c r="B441" s="7">
        <v>532.0</v>
      </c>
      <c r="C441" s="7" t="s">
        <v>674</v>
      </c>
      <c r="D441" s="7" t="s">
        <v>26</v>
      </c>
      <c r="E441" s="54" t="s">
        <v>675</v>
      </c>
      <c r="F441" s="21">
        <v>42087.0</v>
      </c>
      <c r="G441" s="7"/>
      <c r="H441" s="7"/>
      <c r="I441" s="7" t="s">
        <v>670</v>
      </c>
      <c r="J441" s="7"/>
      <c r="K441" s="4"/>
      <c r="L441" s="5"/>
    </row>
    <row r="442" ht="36.0" customHeight="1">
      <c r="A442" s="7">
        <v>389.0</v>
      </c>
      <c r="B442" s="7">
        <v>788.0</v>
      </c>
      <c r="C442" s="7" t="s">
        <v>657</v>
      </c>
      <c r="D442" s="7" t="s">
        <v>676</v>
      </c>
      <c r="E442" s="54" t="str">
        <f>HYPERLINK("mailto:jaberbnali@gmail.com","jaberbnali@gmail.com")</f>
        <v>jaberbnali@gmail.com</v>
      </c>
      <c r="F442" s="21">
        <v>42087.0</v>
      </c>
      <c r="G442" s="7"/>
      <c r="H442" s="7"/>
      <c r="I442" s="7" t="s">
        <v>670</v>
      </c>
      <c r="J442" s="7"/>
      <c r="K442" s="4"/>
      <c r="L442" s="5"/>
    </row>
    <row r="443" ht="36.0" customHeight="1">
      <c r="A443" s="7">
        <v>390.0</v>
      </c>
      <c r="B443" s="7">
        <v>710.0</v>
      </c>
      <c r="C443" s="7" t="s">
        <v>340</v>
      </c>
      <c r="D443" s="7" t="s">
        <v>676</v>
      </c>
      <c r="E443" s="54" t="str">
        <f>HYPERLINK("mailto:saleh.hilayel@gmail.com","saleh.hilayel@gmail.com")</f>
        <v>saleh.hilayel@gmail.com</v>
      </c>
      <c r="F443" s="21">
        <v>42087.0</v>
      </c>
      <c r="G443" s="7"/>
      <c r="H443" s="7"/>
      <c r="I443" s="7" t="s">
        <v>670</v>
      </c>
      <c r="J443" s="7"/>
      <c r="K443" s="4"/>
      <c r="L443" s="5"/>
    </row>
    <row r="444" ht="36.0" customHeight="1">
      <c r="A444" s="7">
        <v>391.0</v>
      </c>
      <c r="B444" s="7">
        <v>1370.0</v>
      </c>
      <c r="C444" s="7" t="s">
        <v>677</v>
      </c>
      <c r="D444" s="7" t="s">
        <v>676</v>
      </c>
      <c r="E444" s="54" t="str">
        <f>HYPERLINK("mailto:Salle72255@hotmail.com","Salle72255@hotmail.com")</f>
        <v>Salle72255@hotmail.com</v>
      </c>
      <c r="F444" s="21">
        <v>42087.0</v>
      </c>
      <c r="G444" s="7"/>
      <c r="H444" s="7"/>
      <c r="I444" s="7" t="s">
        <v>670</v>
      </c>
      <c r="J444" s="7"/>
      <c r="K444" s="4"/>
      <c r="L444" s="5"/>
    </row>
    <row r="445" ht="36.0" customHeight="1">
      <c r="A445" s="7">
        <v>392.0</v>
      </c>
      <c r="B445" s="7">
        <v>1197.0</v>
      </c>
      <c r="C445" s="7" t="s">
        <v>678</v>
      </c>
      <c r="D445" s="7" t="s">
        <v>676</v>
      </c>
      <c r="E445" s="54" t="str">
        <f>HYPERLINK("mailto:mohammd13697@gmail.com","mohammd13697@gmail.com")</f>
        <v>mohammd13697@gmail.com</v>
      </c>
      <c r="F445" s="21">
        <v>42087.0</v>
      </c>
      <c r="G445" s="7"/>
      <c r="H445" s="7" t="s">
        <v>679</v>
      </c>
      <c r="I445" s="7" t="s">
        <v>670</v>
      </c>
      <c r="J445" s="7"/>
      <c r="K445" s="4"/>
      <c r="L445" s="5"/>
    </row>
    <row r="446" ht="36.0" customHeight="1">
      <c r="A446" s="7">
        <v>393.0</v>
      </c>
      <c r="B446" s="7">
        <v>350.0</v>
      </c>
      <c r="C446" s="7" t="s">
        <v>680</v>
      </c>
      <c r="D446" s="7" t="s">
        <v>676</v>
      </c>
      <c r="E446" s="54" t="str">
        <f>HYPERLINK("mailto:troook_123@hotmail.com","troook_123@hotmail.com")</f>
        <v>troook_123@hotmail.com</v>
      </c>
      <c r="F446" s="21">
        <v>42087.0</v>
      </c>
      <c r="G446" s="7"/>
      <c r="H446" s="31" t="s">
        <v>681</v>
      </c>
      <c r="I446" s="7" t="s">
        <v>670</v>
      </c>
      <c r="J446" s="31" t="s">
        <v>682</v>
      </c>
      <c r="K446" s="4"/>
      <c r="L446" s="5"/>
    </row>
    <row r="447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"/>
      <c r="L447" s="5"/>
    </row>
    <row r="448" ht="36.0" customHeight="1">
      <c r="A448" s="7">
        <v>394.0</v>
      </c>
      <c r="B448" s="7">
        <v>769.0</v>
      </c>
      <c r="C448" s="7" t="s">
        <v>560</v>
      </c>
      <c r="D448" s="7" t="s">
        <v>129</v>
      </c>
      <c r="E448" s="54"/>
      <c r="F448" s="21"/>
      <c r="G448" s="7"/>
      <c r="H448" s="7"/>
      <c r="I448" s="7" t="s">
        <v>683</v>
      </c>
      <c r="J448" s="7"/>
      <c r="K448" s="4"/>
      <c r="L448" s="5"/>
    </row>
    <row r="449" ht="36.0" customHeight="1">
      <c r="A449" s="7">
        <v>395.0</v>
      </c>
      <c r="B449" s="7">
        <v>771.0</v>
      </c>
      <c r="C449" s="7" t="s">
        <v>684</v>
      </c>
      <c r="D449" s="7" t="s">
        <v>129</v>
      </c>
      <c r="E449" s="54"/>
      <c r="F449" s="21"/>
      <c r="G449" s="7"/>
      <c r="H449" s="7"/>
      <c r="I449" s="7" t="s">
        <v>683</v>
      </c>
      <c r="J449" s="7"/>
      <c r="K449" s="4"/>
      <c r="L449" s="5"/>
    </row>
    <row r="450" ht="36.0" customHeight="1">
      <c r="A450" s="7">
        <v>396.0</v>
      </c>
      <c r="B450" s="7" t="s">
        <v>377</v>
      </c>
      <c r="C450" s="7" t="s">
        <v>685</v>
      </c>
      <c r="D450" s="7" t="s">
        <v>129</v>
      </c>
      <c r="E450" s="54" t="str">
        <f>HYPERLINK("mailto:boy2003_83@hotmail.com","boy2003_83@hotmail.com")</f>
        <v>boy2003_83@hotmail.com</v>
      </c>
      <c r="F450" s="21"/>
      <c r="G450" s="7"/>
      <c r="H450" s="7"/>
      <c r="I450" s="7" t="s">
        <v>683</v>
      </c>
      <c r="J450" s="7" t="s">
        <v>686</v>
      </c>
      <c r="K450" s="4"/>
      <c r="L450" s="5"/>
    </row>
    <row r="451" ht="36.0" customHeight="1">
      <c r="A451" s="7">
        <v>397.0</v>
      </c>
      <c r="B451" s="7" t="s">
        <v>377</v>
      </c>
      <c r="C451" s="7" t="s">
        <v>687</v>
      </c>
      <c r="D451" s="7" t="s">
        <v>129</v>
      </c>
      <c r="E451" s="54" t="str">
        <f>HYPERLINK("mailto:ahmad--55@hotmail.com","ahmad--55@hotmail.com")</f>
        <v>ahmad--55@hotmail.com</v>
      </c>
      <c r="F451" s="21"/>
      <c r="G451" s="7"/>
      <c r="H451" s="7"/>
      <c r="I451" s="7" t="s">
        <v>683</v>
      </c>
      <c r="J451" s="7" t="s">
        <v>686</v>
      </c>
      <c r="K451" s="4"/>
      <c r="L451" s="5"/>
    </row>
    <row r="452" ht="36.0" customHeight="1">
      <c r="A452" s="7">
        <v>398.0</v>
      </c>
      <c r="B452" s="7" t="s">
        <v>377</v>
      </c>
      <c r="C452" s="7" t="s">
        <v>688</v>
      </c>
      <c r="D452" s="7" t="s">
        <v>129</v>
      </c>
      <c r="E452" s="54" t="str">
        <f>HYPERLINK("mailto:hm0o01@hotmail.com","hm0o01@hotmail.com")</f>
        <v>hm0o01@hotmail.com</v>
      </c>
      <c r="F452" s="21"/>
      <c r="G452" s="7"/>
      <c r="H452" s="7"/>
      <c r="I452" s="7" t="s">
        <v>683</v>
      </c>
      <c r="J452" s="7" t="s">
        <v>686</v>
      </c>
      <c r="K452" s="4"/>
      <c r="L452" s="5"/>
    </row>
    <row r="453" ht="36.0" customHeight="1">
      <c r="A453" s="7">
        <v>399.0</v>
      </c>
      <c r="B453" s="7" t="s">
        <v>377</v>
      </c>
      <c r="C453" s="7" t="s">
        <v>689</v>
      </c>
      <c r="D453" s="7" t="s">
        <v>129</v>
      </c>
      <c r="E453" s="54" t="s">
        <v>690</v>
      </c>
      <c r="F453" s="21"/>
      <c r="G453" s="7"/>
      <c r="H453" s="7"/>
      <c r="I453" s="7" t="s">
        <v>683</v>
      </c>
      <c r="J453" s="7" t="s">
        <v>686</v>
      </c>
      <c r="K453" s="4"/>
      <c r="L453" s="5"/>
    </row>
    <row r="454" ht="36.0" customHeight="1">
      <c r="A454" s="7">
        <v>400.0</v>
      </c>
      <c r="B454" s="7" t="s">
        <v>377</v>
      </c>
      <c r="C454" s="7" t="s">
        <v>691</v>
      </c>
      <c r="D454" s="7" t="s">
        <v>129</v>
      </c>
      <c r="E454" s="54" t="s">
        <v>692</v>
      </c>
      <c r="F454" s="21"/>
      <c r="G454" s="7"/>
      <c r="H454" s="31" t="s">
        <v>529</v>
      </c>
      <c r="I454" s="7" t="s">
        <v>683</v>
      </c>
      <c r="J454" s="7" t="s">
        <v>686</v>
      </c>
      <c r="K454" s="4"/>
      <c r="L454" s="5"/>
    </row>
    <row r="455" ht="36.0" customHeight="1">
      <c r="A455" s="7">
        <v>401.0</v>
      </c>
      <c r="B455" s="7" t="s">
        <v>377</v>
      </c>
      <c r="C455" s="7" t="s">
        <v>693</v>
      </c>
      <c r="D455" s="7" t="s">
        <v>129</v>
      </c>
      <c r="E455" s="54" t="s">
        <v>694</v>
      </c>
      <c r="F455" s="21"/>
      <c r="G455" s="7"/>
      <c r="H455" s="7"/>
      <c r="I455" s="7" t="s">
        <v>683</v>
      </c>
      <c r="J455" s="7" t="s">
        <v>686</v>
      </c>
      <c r="K455" s="4"/>
      <c r="L455" s="5"/>
    </row>
    <row r="456" ht="36.0" customHeight="1">
      <c r="A456" s="7">
        <v>402.0</v>
      </c>
      <c r="B456" s="7" t="s">
        <v>377</v>
      </c>
      <c r="C456" s="7" t="s">
        <v>695</v>
      </c>
      <c r="D456" s="7" t="s">
        <v>129</v>
      </c>
      <c r="E456" s="54" t="s">
        <v>696</v>
      </c>
      <c r="F456" s="21"/>
      <c r="G456" s="7"/>
      <c r="H456" s="7"/>
      <c r="I456" s="7" t="s">
        <v>683</v>
      </c>
      <c r="J456" s="7" t="s">
        <v>686</v>
      </c>
      <c r="K456" s="4"/>
      <c r="L456" s="5"/>
    </row>
    <row r="457" ht="36.0" customHeight="1">
      <c r="A457" s="7">
        <v>403.0</v>
      </c>
      <c r="B457" s="7" t="s">
        <v>377</v>
      </c>
      <c r="C457" s="7" t="s">
        <v>697</v>
      </c>
      <c r="D457" s="7" t="s">
        <v>129</v>
      </c>
      <c r="E457" s="54" t="s">
        <v>698</v>
      </c>
      <c r="F457" s="21"/>
      <c r="G457" s="7"/>
      <c r="H457" s="7"/>
      <c r="I457" s="7" t="s">
        <v>683</v>
      </c>
      <c r="J457" s="7" t="s">
        <v>686</v>
      </c>
      <c r="K457" s="4"/>
      <c r="L457" s="5"/>
    </row>
    <row r="458" ht="36.0" customHeight="1">
      <c r="A458" s="7">
        <v>404.0</v>
      </c>
      <c r="B458" s="7" t="s">
        <v>377</v>
      </c>
      <c r="C458" s="7" t="s">
        <v>699</v>
      </c>
      <c r="D458" s="7" t="s">
        <v>129</v>
      </c>
      <c r="E458" s="54" t="s">
        <v>700</v>
      </c>
      <c r="F458" s="21"/>
      <c r="G458" s="7"/>
      <c r="H458" s="7"/>
      <c r="I458" s="7" t="s">
        <v>683</v>
      </c>
      <c r="J458" s="7" t="s">
        <v>686</v>
      </c>
      <c r="K458" s="4"/>
      <c r="L458" s="5"/>
    </row>
    <row r="459" ht="36.0" customHeight="1">
      <c r="A459" s="7">
        <v>405.0</v>
      </c>
      <c r="B459" s="7" t="s">
        <v>377</v>
      </c>
      <c r="C459" s="7" t="s">
        <v>701</v>
      </c>
      <c r="D459" s="7" t="s">
        <v>129</v>
      </c>
      <c r="E459" s="54" t="s">
        <v>702</v>
      </c>
      <c r="F459" s="21"/>
      <c r="G459" s="7"/>
      <c r="H459" s="7"/>
      <c r="I459" s="7" t="s">
        <v>683</v>
      </c>
      <c r="J459" s="7" t="s">
        <v>686</v>
      </c>
      <c r="K459" s="4"/>
      <c r="L459" s="5"/>
    </row>
    <row r="460" ht="36.0" customHeight="1">
      <c r="A460" s="7">
        <v>406.0</v>
      </c>
      <c r="B460" s="7" t="s">
        <v>377</v>
      </c>
      <c r="C460" s="7" t="s">
        <v>703</v>
      </c>
      <c r="D460" s="7" t="s">
        <v>129</v>
      </c>
      <c r="E460" s="54" t="s">
        <v>704</v>
      </c>
      <c r="F460" s="21"/>
      <c r="G460" s="7"/>
      <c r="H460" s="7"/>
      <c r="I460" s="7" t="s">
        <v>683</v>
      </c>
      <c r="J460" s="7" t="s">
        <v>686</v>
      </c>
      <c r="K460" s="4"/>
      <c r="L460" s="5"/>
    </row>
    <row r="461" ht="36.0" customHeight="1">
      <c r="A461" s="7">
        <v>407.0</v>
      </c>
      <c r="B461" s="7" t="s">
        <v>377</v>
      </c>
      <c r="C461" s="7" t="s">
        <v>705</v>
      </c>
      <c r="D461" s="7" t="s">
        <v>129</v>
      </c>
      <c r="E461" s="54" t="s">
        <v>706</v>
      </c>
      <c r="F461" s="21"/>
      <c r="G461" s="7"/>
      <c r="H461" s="31" t="s">
        <v>529</v>
      </c>
      <c r="I461" s="7" t="s">
        <v>683</v>
      </c>
      <c r="J461" s="7" t="s">
        <v>686</v>
      </c>
      <c r="K461" s="4"/>
      <c r="L461" s="5"/>
    </row>
    <row r="462" ht="36.0" customHeight="1">
      <c r="A462" s="7">
        <v>408.0</v>
      </c>
      <c r="B462" s="7" t="s">
        <v>377</v>
      </c>
      <c r="C462" s="7" t="s">
        <v>707</v>
      </c>
      <c r="D462" s="7" t="s">
        <v>129</v>
      </c>
      <c r="E462" s="54" t="s">
        <v>708</v>
      </c>
      <c r="F462" s="21"/>
      <c r="G462" s="7"/>
      <c r="H462" s="7" t="s">
        <v>709</v>
      </c>
      <c r="I462" s="7" t="s">
        <v>683</v>
      </c>
      <c r="J462" s="7" t="s">
        <v>686</v>
      </c>
      <c r="K462" s="4"/>
      <c r="L462" s="5"/>
    </row>
    <row r="463" ht="36.0" customHeight="1">
      <c r="A463" s="7">
        <v>409.0</v>
      </c>
      <c r="B463" s="7" t="s">
        <v>377</v>
      </c>
      <c r="C463" s="7" t="s">
        <v>710</v>
      </c>
      <c r="D463" s="7" t="s">
        <v>129</v>
      </c>
      <c r="E463" s="54" t="s">
        <v>711</v>
      </c>
      <c r="F463" s="21"/>
      <c r="G463" s="7"/>
      <c r="H463" s="7"/>
      <c r="I463" s="7" t="s">
        <v>683</v>
      </c>
      <c r="J463" s="7" t="s">
        <v>686</v>
      </c>
      <c r="K463" s="4"/>
      <c r="L463" s="5"/>
    </row>
    <row r="464" ht="36.0" customHeight="1">
      <c r="A464" s="7">
        <v>410.0</v>
      </c>
      <c r="B464" s="7" t="s">
        <v>377</v>
      </c>
      <c r="C464" s="7" t="s">
        <v>712</v>
      </c>
      <c r="D464" s="7" t="s">
        <v>129</v>
      </c>
      <c r="E464" s="54" t="s">
        <v>713</v>
      </c>
      <c r="F464" s="21"/>
      <c r="G464" s="7"/>
      <c r="H464" s="7"/>
      <c r="I464" s="7" t="s">
        <v>683</v>
      </c>
      <c r="J464" s="7" t="s">
        <v>686</v>
      </c>
      <c r="K464" s="4"/>
      <c r="L464" s="5"/>
    </row>
    <row r="465" ht="36.0" customHeight="1">
      <c r="A465" s="7">
        <v>411.0</v>
      </c>
      <c r="B465" s="7" t="s">
        <v>377</v>
      </c>
      <c r="C465" s="7" t="s">
        <v>714</v>
      </c>
      <c r="D465" s="7" t="s">
        <v>129</v>
      </c>
      <c r="E465" s="54" t="s">
        <v>715</v>
      </c>
      <c r="F465" s="21"/>
      <c r="G465" s="7"/>
      <c r="H465" s="7"/>
      <c r="I465" s="7" t="s">
        <v>683</v>
      </c>
      <c r="J465" s="7" t="s">
        <v>686</v>
      </c>
      <c r="K465" s="4"/>
      <c r="L465" s="5"/>
    </row>
    <row r="466" ht="36.0" customHeight="1">
      <c r="A466" s="7">
        <v>412.0</v>
      </c>
      <c r="B466" s="7" t="s">
        <v>377</v>
      </c>
      <c r="C466" s="7" t="s">
        <v>716</v>
      </c>
      <c r="D466" s="7" t="s">
        <v>129</v>
      </c>
      <c r="E466" s="54" t="s">
        <v>717</v>
      </c>
      <c r="F466" s="21"/>
      <c r="G466" s="7"/>
      <c r="H466" s="7" t="s">
        <v>718</v>
      </c>
      <c r="I466" s="7" t="s">
        <v>683</v>
      </c>
      <c r="J466" s="7" t="s">
        <v>686</v>
      </c>
      <c r="K466" s="4"/>
      <c r="L466" s="5"/>
    </row>
    <row r="467" ht="36.0" customHeight="1">
      <c r="A467" s="7">
        <v>413.0</v>
      </c>
      <c r="B467" s="7" t="s">
        <v>377</v>
      </c>
      <c r="C467" s="7" t="s">
        <v>719</v>
      </c>
      <c r="D467" s="7" t="s">
        <v>129</v>
      </c>
      <c r="E467" s="54" t="s">
        <v>720</v>
      </c>
      <c r="F467" s="21"/>
      <c r="G467" s="7"/>
      <c r="H467" s="7"/>
      <c r="I467" s="7" t="s">
        <v>683</v>
      </c>
      <c r="J467" s="7" t="s">
        <v>686</v>
      </c>
      <c r="K467" s="4"/>
      <c r="L467" s="5"/>
    </row>
    <row r="468" ht="36.0" customHeight="1">
      <c r="A468" s="7">
        <v>414.0</v>
      </c>
      <c r="B468" s="7" t="s">
        <v>377</v>
      </c>
      <c r="C468" s="7" t="s">
        <v>721</v>
      </c>
      <c r="D468" s="7" t="s">
        <v>129</v>
      </c>
      <c r="E468" s="54" t="s">
        <v>722</v>
      </c>
      <c r="F468" s="21"/>
      <c r="G468" s="7"/>
      <c r="H468" s="31" t="s">
        <v>529</v>
      </c>
      <c r="I468" s="7"/>
      <c r="J468" s="7" t="s">
        <v>686</v>
      </c>
      <c r="K468" s="4"/>
      <c r="L468" s="5"/>
    </row>
    <row r="469" ht="36.0" customHeight="1">
      <c r="A469" s="7">
        <v>415.0</v>
      </c>
      <c r="B469" s="7" t="s">
        <v>377</v>
      </c>
      <c r="C469" s="7" t="s">
        <v>723</v>
      </c>
      <c r="D469" s="7" t="s">
        <v>129</v>
      </c>
      <c r="E469" s="54" t="s">
        <v>724</v>
      </c>
      <c r="F469" s="21"/>
      <c r="G469" s="7"/>
      <c r="H469" s="7"/>
      <c r="I469" s="7"/>
      <c r="J469" s="7" t="s">
        <v>686</v>
      </c>
      <c r="K469" s="4"/>
      <c r="L469" s="5"/>
    </row>
    <row r="470" ht="36.0" customHeight="1">
      <c r="A470" s="7">
        <v>416.0</v>
      </c>
      <c r="B470" s="7" t="s">
        <v>377</v>
      </c>
      <c r="C470" s="7" t="s">
        <v>725</v>
      </c>
      <c r="D470" s="7" t="s">
        <v>129</v>
      </c>
      <c r="E470" s="54" t="s">
        <v>726</v>
      </c>
      <c r="F470" s="21"/>
      <c r="G470" s="7"/>
      <c r="H470" s="31" t="s">
        <v>529</v>
      </c>
      <c r="I470" s="7"/>
      <c r="J470" s="7" t="s">
        <v>686</v>
      </c>
      <c r="K470" s="4"/>
      <c r="L470" s="5"/>
    </row>
    <row r="471" ht="17.2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"/>
      <c r="L471" s="5"/>
    </row>
    <row r="472" ht="36.0" customHeight="1">
      <c r="A472" s="7">
        <v>417.0</v>
      </c>
      <c r="B472" s="7">
        <v>576.0</v>
      </c>
      <c r="C472" s="7" t="s">
        <v>604</v>
      </c>
      <c r="D472" s="7" t="s">
        <v>308</v>
      </c>
      <c r="E472" s="54" t="s">
        <v>605</v>
      </c>
      <c r="F472" s="21"/>
      <c r="G472" s="7"/>
      <c r="H472" s="7"/>
      <c r="I472" s="7" t="s">
        <v>727</v>
      </c>
      <c r="J472" s="7" t="s">
        <v>728</v>
      </c>
      <c r="K472" s="4"/>
      <c r="L472" s="5"/>
    </row>
    <row r="473" ht="36.0" customHeight="1">
      <c r="A473" s="7">
        <v>418.0</v>
      </c>
      <c r="B473" s="7">
        <v>770.0</v>
      </c>
      <c r="C473" s="7" t="s">
        <v>547</v>
      </c>
      <c r="D473" s="7" t="s">
        <v>308</v>
      </c>
      <c r="E473" s="49" t="s">
        <v>548</v>
      </c>
      <c r="F473" s="21"/>
      <c r="G473" s="7"/>
      <c r="H473" s="7"/>
      <c r="I473" s="7" t="s">
        <v>727</v>
      </c>
      <c r="J473" s="7" t="s">
        <v>729</v>
      </c>
      <c r="K473" s="4"/>
      <c r="L473" s="5"/>
    </row>
    <row r="474" ht="36.0" customHeight="1">
      <c r="A474" s="7">
        <v>419.0</v>
      </c>
      <c r="B474" s="7">
        <v>835.0</v>
      </c>
      <c r="C474" s="7" t="s">
        <v>730</v>
      </c>
      <c r="D474" s="7" t="s">
        <v>308</v>
      </c>
      <c r="E474" s="49" t="s">
        <v>731</v>
      </c>
      <c r="F474" s="21"/>
      <c r="G474" s="7"/>
      <c r="H474" s="7"/>
      <c r="I474" s="7" t="s">
        <v>727</v>
      </c>
      <c r="J474" s="7" t="s">
        <v>732</v>
      </c>
      <c r="K474" s="4"/>
      <c r="L474" s="5"/>
    </row>
    <row r="475" ht="36.0" customHeight="1">
      <c r="A475" s="7">
        <v>420.0</v>
      </c>
      <c r="B475" s="7">
        <v>882.0</v>
      </c>
      <c r="C475" s="7" t="s">
        <v>733</v>
      </c>
      <c r="D475" s="31" t="s">
        <v>734</v>
      </c>
      <c r="E475" s="49" t="s">
        <v>735</v>
      </c>
      <c r="F475" s="21"/>
      <c r="G475" s="7"/>
      <c r="H475" s="7"/>
      <c r="I475" s="7" t="s">
        <v>727</v>
      </c>
      <c r="J475" s="7"/>
      <c r="K475" s="4"/>
      <c r="L475" s="5"/>
    </row>
    <row r="476" ht="36.0" customHeight="1">
      <c r="A476" s="7">
        <v>421.0</v>
      </c>
      <c r="B476" s="7">
        <v>884.0</v>
      </c>
      <c r="C476" s="7" t="s">
        <v>736</v>
      </c>
      <c r="D476" s="31" t="s">
        <v>734</v>
      </c>
      <c r="E476" s="49" t="s">
        <v>737</v>
      </c>
      <c r="F476" s="21"/>
      <c r="G476" s="7"/>
      <c r="H476" s="7"/>
      <c r="I476" s="7" t="s">
        <v>727</v>
      </c>
      <c r="J476" s="7"/>
      <c r="K476" s="4"/>
      <c r="L476" s="5"/>
    </row>
    <row r="477" ht="36.0" customHeight="1">
      <c r="A477" s="7">
        <v>422.0</v>
      </c>
      <c r="B477" s="7">
        <v>886.0</v>
      </c>
      <c r="C477" s="7" t="s">
        <v>738</v>
      </c>
      <c r="D477" s="31" t="s">
        <v>734</v>
      </c>
      <c r="E477" s="49" t="str">
        <f>HYPERLINK("mailto:waadn1@gmail.com","waadn1@gmail.com")</f>
        <v>waadn1@gmail.com</v>
      </c>
      <c r="F477" s="21"/>
      <c r="G477" s="7"/>
      <c r="H477" s="7"/>
      <c r="I477" s="7" t="s">
        <v>727</v>
      </c>
      <c r="J477" s="7"/>
      <c r="K477" s="4"/>
      <c r="L477" s="5"/>
    </row>
    <row r="478" ht="36.0" customHeight="1">
      <c r="A478" s="7">
        <v>423.0</v>
      </c>
      <c r="B478" s="7">
        <v>935.0</v>
      </c>
      <c r="C478" s="7" t="s">
        <v>739</v>
      </c>
      <c r="D478" s="31" t="s">
        <v>734</v>
      </c>
      <c r="E478" s="49" t="str">
        <f>HYPERLINK("mailto:world._.pink@hotmail.com","world._.pink@hotmail.com")</f>
        <v>world._.pink@hotmail.com</v>
      </c>
      <c r="F478" s="21"/>
      <c r="G478" s="7"/>
      <c r="H478" s="7"/>
      <c r="I478" s="7" t="s">
        <v>727</v>
      </c>
      <c r="J478" s="7"/>
      <c r="K478" s="4"/>
      <c r="L478" s="5"/>
    </row>
    <row r="479" ht="36.0" customHeight="1">
      <c r="A479" s="7">
        <v>424.0</v>
      </c>
      <c r="B479" s="7">
        <v>1091.0</v>
      </c>
      <c r="C479" s="7" t="s">
        <v>740</v>
      </c>
      <c r="D479" s="31" t="s">
        <v>734</v>
      </c>
      <c r="E479" s="49" t="str">
        <f>HYPERLINK("mailto:ehs3sse@hotmail.com","ehs3sse@hotmail.com")</f>
        <v>ehs3sse@hotmail.com</v>
      </c>
      <c r="F479" s="21"/>
      <c r="G479" s="7"/>
      <c r="H479" s="7"/>
      <c r="I479" s="7" t="s">
        <v>727</v>
      </c>
      <c r="J479" s="7"/>
      <c r="K479" s="4"/>
      <c r="L479" s="5"/>
    </row>
    <row r="480" ht="36.0" customHeight="1">
      <c r="A480" s="7">
        <v>425.0</v>
      </c>
      <c r="B480" s="7">
        <v>1413.0</v>
      </c>
      <c r="C480" s="7" t="s">
        <v>741</v>
      </c>
      <c r="D480" s="7" t="s">
        <v>308</v>
      </c>
      <c r="E480" s="49" t="str">
        <f>HYPERLINK("mailto:hanoo.5039@gmail.com","hanoo.5039@gmail.com")</f>
        <v>hanoo.5039@gmail.com</v>
      </c>
      <c r="F480" s="21"/>
      <c r="G480" s="7"/>
      <c r="H480" s="7"/>
      <c r="I480" s="7" t="s">
        <v>727</v>
      </c>
      <c r="J480" s="30" t="s">
        <v>742</v>
      </c>
      <c r="K480" s="4"/>
      <c r="L480" s="5"/>
    </row>
    <row r="481" ht="36.0" customHeight="1">
      <c r="A481" s="7"/>
      <c r="B481" s="55" t="s">
        <v>743</v>
      </c>
      <c r="C481" s="56"/>
      <c r="D481" s="56"/>
      <c r="E481" s="56"/>
      <c r="F481" s="56"/>
      <c r="G481" s="56"/>
      <c r="H481" s="56"/>
      <c r="I481" s="56"/>
      <c r="J481" s="57"/>
      <c r="K481" s="4"/>
      <c r="L481" s="5"/>
    </row>
    <row r="482" ht="36.0" customHeight="1">
      <c r="A482" s="7">
        <v>426.0</v>
      </c>
      <c r="B482" s="7" t="s">
        <v>377</v>
      </c>
      <c r="C482" s="7" t="s">
        <v>744</v>
      </c>
      <c r="D482" s="7" t="s">
        <v>745</v>
      </c>
      <c r="E482" s="49" t="str">
        <f>HYPERLINK("mailto:nanay44@hotmail.com","nanay44@hotmail.com")</f>
        <v>nanay44@hotmail.com</v>
      </c>
      <c r="F482" s="21"/>
      <c r="G482" s="7"/>
      <c r="H482" s="7"/>
      <c r="I482" s="7" t="s">
        <v>746</v>
      </c>
      <c r="J482" s="7"/>
      <c r="K482" s="4"/>
      <c r="L482" s="5"/>
    </row>
    <row r="483" ht="36.0" customHeight="1">
      <c r="A483" s="7">
        <v>427.0</v>
      </c>
      <c r="B483" s="7" t="s">
        <v>377</v>
      </c>
      <c r="C483" s="7" t="s">
        <v>747</v>
      </c>
      <c r="D483" s="7" t="s">
        <v>745</v>
      </c>
      <c r="E483" s="49" t="s">
        <v>748</v>
      </c>
      <c r="F483" s="21"/>
      <c r="G483" s="7"/>
      <c r="H483" s="7"/>
      <c r="I483" s="7" t="s">
        <v>746</v>
      </c>
      <c r="J483" s="7"/>
      <c r="K483" s="4"/>
      <c r="L483" s="5"/>
    </row>
    <row r="484" ht="36.0" customHeight="1">
      <c r="A484" s="7">
        <v>428.0</v>
      </c>
      <c r="B484" s="7" t="s">
        <v>377</v>
      </c>
      <c r="C484" s="7" t="s">
        <v>749</v>
      </c>
      <c r="D484" s="7" t="s">
        <v>745</v>
      </c>
      <c r="E484" s="49" t="s">
        <v>750</v>
      </c>
      <c r="F484" s="21"/>
      <c r="G484" s="7"/>
      <c r="H484" s="7"/>
      <c r="I484" s="7" t="s">
        <v>746</v>
      </c>
      <c r="J484" s="7"/>
      <c r="K484" s="4"/>
      <c r="L484" s="5"/>
    </row>
    <row r="485" ht="36.0" customHeight="1">
      <c r="A485" s="7">
        <v>429.0</v>
      </c>
      <c r="B485" s="7" t="s">
        <v>377</v>
      </c>
      <c r="C485" s="7" t="s">
        <v>751</v>
      </c>
      <c r="D485" s="7" t="s">
        <v>745</v>
      </c>
      <c r="E485" s="54" t="s">
        <v>752</v>
      </c>
      <c r="F485" s="21"/>
      <c r="G485" s="7"/>
      <c r="H485" s="7"/>
      <c r="I485" s="7" t="s">
        <v>746</v>
      </c>
      <c r="J485" s="7"/>
      <c r="K485" s="4"/>
      <c r="L485" s="5"/>
    </row>
    <row r="486" ht="36.0" customHeight="1">
      <c r="A486" s="7">
        <v>430.0</v>
      </c>
      <c r="B486" s="7" t="s">
        <v>377</v>
      </c>
      <c r="C486" s="7" t="s">
        <v>753</v>
      </c>
      <c r="D486" s="7" t="s">
        <v>745</v>
      </c>
      <c r="E486" s="54" t="s">
        <v>754</v>
      </c>
      <c r="F486" s="21"/>
      <c r="G486" s="7"/>
      <c r="H486" s="7"/>
      <c r="I486" s="7" t="s">
        <v>746</v>
      </c>
      <c r="J486" s="7"/>
      <c r="K486" s="4"/>
      <c r="L486" s="5"/>
    </row>
    <row r="487" ht="36.0" customHeight="1">
      <c r="A487" s="7">
        <v>431.0</v>
      </c>
      <c r="B487" s="7" t="s">
        <v>377</v>
      </c>
      <c r="C487" s="7" t="s">
        <v>755</v>
      </c>
      <c r="D487" s="7" t="s">
        <v>745</v>
      </c>
      <c r="E487" s="54" t="s">
        <v>756</v>
      </c>
      <c r="F487" s="21"/>
      <c r="G487" s="7"/>
      <c r="H487" s="7"/>
      <c r="I487" s="7" t="s">
        <v>746</v>
      </c>
      <c r="J487" s="7"/>
      <c r="K487" s="4"/>
      <c r="L487" s="5"/>
    </row>
    <row r="488" ht="36.0" customHeight="1">
      <c r="A488" s="7">
        <v>432.0</v>
      </c>
      <c r="B488" s="7" t="s">
        <v>377</v>
      </c>
      <c r="C488" s="7" t="s">
        <v>757</v>
      </c>
      <c r="D488" s="7" t="s">
        <v>745</v>
      </c>
      <c r="E488" s="54" t="s">
        <v>758</v>
      </c>
      <c r="F488" s="21"/>
      <c r="G488" s="7"/>
      <c r="H488" s="7"/>
      <c r="I488" s="7" t="s">
        <v>746</v>
      </c>
      <c r="J488" s="7" t="s">
        <v>759</v>
      </c>
      <c r="K488" s="4"/>
      <c r="L488" s="5"/>
    </row>
    <row r="489" ht="36.0" customHeight="1">
      <c r="A489" s="7">
        <v>433.0</v>
      </c>
      <c r="B489" s="7" t="s">
        <v>377</v>
      </c>
      <c r="C489" s="7" t="s">
        <v>760</v>
      </c>
      <c r="D489" s="7" t="s">
        <v>745</v>
      </c>
      <c r="E489" s="54" t="s">
        <v>761</v>
      </c>
      <c r="F489" s="21"/>
      <c r="G489" s="7"/>
      <c r="H489" s="7"/>
      <c r="I489" s="7" t="s">
        <v>746</v>
      </c>
      <c r="J489" s="7"/>
      <c r="K489" s="4"/>
      <c r="L489" s="5"/>
    </row>
    <row r="490" ht="36.0" customHeight="1">
      <c r="A490" s="7">
        <v>434.0</v>
      </c>
      <c r="B490" s="7" t="s">
        <v>377</v>
      </c>
      <c r="C490" s="7" t="s">
        <v>762</v>
      </c>
      <c r="D490" s="7" t="s">
        <v>745</v>
      </c>
      <c r="E490" s="54" t="s">
        <v>763</v>
      </c>
      <c r="F490" s="21"/>
      <c r="G490" s="7"/>
      <c r="H490" s="7"/>
      <c r="I490" s="7" t="s">
        <v>746</v>
      </c>
      <c r="J490" s="7"/>
      <c r="K490" s="4"/>
      <c r="L490" s="5"/>
    </row>
    <row r="491" ht="36.0" customHeight="1">
      <c r="A491" s="7">
        <v>435.0</v>
      </c>
      <c r="B491" s="7" t="s">
        <v>377</v>
      </c>
      <c r="C491" s="7" t="s">
        <v>764</v>
      </c>
      <c r="D491" s="7" t="s">
        <v>745</v>
      </c>
      <c r="E491" s="54" t="str">
        <f>HYPERLINK("mailto:saif.m000@hotmail.com","saif.m000@hotmail.com")</f>
        <v>saif.m000@hotmail.com</v>
      </c>
      <c r="F491" s="21"/>
      <c r="G491" s="7"/>
      <c r="H491" s="7"/>
      <c r="I491" s="7" t="s">
        <v>746</v>
      </c>
      <c r="J491" s="7"/>
      <c r="K491" s="4"/>
      <c r="L491" s="5"/>
    </row>
    <row r="492" ht="36.0" customHeight="1">
      <c r="A492" s="7">
        <v>436.0</v>
      </c>
      <c r="B492" s="7" t="s">
        <v>377</v>
      </c>
      <c r="C492" s="7" t="s">
        <v>765</v>
      </c>
      <c r="D492" s="7" t="s">
        <v>745</v>
      </c>
      <c r="E492" s="54" t="str">
        <f>HYPERLINK("mailto:moon.girl48@hotmail.com","moon.girl48@hotmail.com")</f>
        <v>moon.girl48@hotmail.com</v>
      </c>
      <c r="F492" s="21"/>
      <c r="G492" s="7"/>
      <c r="H492" s="7"/>
      <c r="I492" s="7" t="s">
        <v>746</v>
      </c>
      <c r="J492" s="7"/>
      <c r="K492" s="4"/>
      <c r="L492" s="5"/>
    </row>
    <row r="493" ht="36.0" customHeight="1">
      <c r="A493" s="7">
        <v>437.0</v>
      </c>
      <c r="B493" s="7" t="s">
        <v>377</v>
      </c>
      <c r="C493" s="38" t="s">
        <v>766</v>
      </c>
      <c r="D493" s="7" t="s">
        <v>745</v>
      </c>
      <c r="E493" s="54" t="s">
        <v>767</v>
      </c>
      <c r="F493" s="21"/>
      <c r="G493" s="7"/>
      <c r="H493" s="58" t="s">
        <v>768</v>
      </c>
      <c r="I493" s="7" t="s">
        <v>746</v>
      </c>
      <c r="J493" s="38" t="s">
        <v>769</v>
      </c>
      <c r="K493" s="4"/>
      <c r="L493" s="5"/>
    </row>
    <row r="494" ht="36.0" customHeight="1">
      <c r="A494" s="7">
        <v>438.0</v>
      </c>
      <c r="B494" s="7" t="s">
        <v>377</v>
      </c>
      <c r="C494" s="7" t="s">
        <v>770</v>
      </c>
      <c r="D494" s="7" t="s">
        <v>745</v>
      </c>
      <c r="E494" s="54" t="str">
        <f>HYPERLINK("mailto:hayoof53@hotmail.com","hayoof53@hotmail.com")</f>
        <v>hayoof53@hotmail.com</v>
      </c>
      <c r="F494" s="21"/>
      <c r="G494" s="7"/>
      <c r="H494" s="7"/>
      <c r="I494" s="7" t="s">
        <v>746</v>
      </c>
      <c r="J494" s="7"/>
      <c r="K494" s="4"/>
      <c r="L494" s="5"/>
    </row>
    <row r="495" ht="36.0" customHeight="1">
      <c r="A495" s="7">
        <v>439.0</v>
      </c>
      <c r="B495" s="7" t="s">
        <v>377</v>
      </c>
      <c r="C495" s="7" t="s">
        <v>771</v>
      </c>
      <c r="D495" s="7" t="s">
        <v>745</v>
      </c>
      <c r="E495" s="54" t="s">
        <v>772</v>
      </c>
      <c r="F495" s="21"/>
      <c r="G495" s="7"/>
      <c r="H495" s="7"/>
      <c r="I495" s="7" t="s">
        <v>746</v>
      </c>
      <c r="J495" s="7"/>
      <c r="K495" s="4"/>
      <c r="L495" s="5"/>
    </row>
    <row r="496" ht="36.0" customHeight="1">
      <c r="A496" s="7">
        <v>440.0</v>
      </c>
      <c r="B496" s="7" t="s">
        <v>377</v>
      </c>
      <c r="C496" s="7" t="s">
        <v>773</v>
      </c>
      <c r="D496" s="7" t="s">
        <v>745</v>
      </c>
      <c r="E496" s="54" t="s">
        <v>774</v>
      </c>
      <c r="F496" s="21"/>
      <c r="G496" s="7"/>
      <c r="H496" s="7"/>
      <c r="I496" s="7" t="s">
        <v>746</v>
      </c>
      <c r="J496" s="7"/>
      <c r="K496" s="4"/>
      <c r="L496" s="5"/>
    </row>
    <row r="497" ht="36.0" customHeight="1">
      <c r="A497" s="7">
        <v>441.0</v>
      </c>
      <c r="B497" s="7" t="s">
        <v>377</v>
      </c>
      <c r="C497" s="7" t="s">
        <v>775</v>
      </c>
      <c r="D497" s="7" t="s">
        <v>745</v>
      </c>
      <c r="E497" s="54" t="s">
        <v>776</v>
      </c>
      <c r="F497" s="21"/>
      <c r="G497" s="7"/>
      <c r="H497" s="7"/>
      <c r="I497" s="7" t="s">
        <v>746</v>
      </c>
      <c r="J497" s="7"/>
      <c r="K497" s="4"/>
      <c r="L497" s="5"/>
    </row>
    <row r="498" ht="36.0" customHeight="1">
      <c r="A498" s="7">
        <v>442.0</v>
      </c>
      <c r="B498" s="7" t="s">
        <v>377</v>
      </c>
      <c r="C498" s="38" t="s">
        <v>777</v>
      </c>
      <c r="D498" s="7" t="s">
        <v>745</v>
      </c>
      <c r="E498" s="54" t="s">
        <v>778</v>
      </c>
      <c r="F498" s="21"/>
      <c r="G498" s="7"/>
      <c r="H498" s="7"/>
      <c r="I498" s="7" t="s">
        <v>746</v>
      </c>
      <c r="J498" s="38" t="s">
        <v>769</v>
      </c>
      <c r="K498" s="4"/>
      <c r="L498" s="5"/>
    </row>
    <row r="499" ht="36.0" customHeight="1">
      <c r="A499" s="7">
        <v>443.0</v>
      </c>
      <c r="B499" s="7" t="s">
        <v>377</v>
      </c>
      <c r="C499" s="7" t="s">
        <v>779</v>
      </c>
      <c r="D499" s="7" t="s">
        <v>745</v>
      </c>
      <c r="E499" s="54" t="s">
        <v>780</v>
      </c>
      <c r="F499" s="21"/>
      <c r="G499" s="7"/>
      <c r="H499" s="7"/>
      <c r="I499" s="7" t="s">
        <v>746</v>
      </c>
      <c r="J499" s="7"/>
      <c r="K499" s="4"/>
      <c r="L499" s="5"/>
    </row>
    <row r="500" ht="36.0" customHeight="1">
      <c r="A500" s="7">
        <v>444.0</v>
      </c>
      <c r="B500" s="7" t="s">
        <v>377</v>
      </c>
      <c r="C500" s="7" t="s">
        <v>781</v>
      </c>
      <c r="D500" s="7" t="s">
        <v>745</v>
      </c>
      <c r="E500" s="54" t="s">
        <v>782</v>
      </c>
      <c r="F500" s="21"/>
      <c r="G500" s="7"/>
      <c r="H500" s="7"/>
      <c r="I500" s="7" t="s">
        <v>746</v>
      </c>
      <c r="J500" s="7"/>
      <c r="K500" s="4"/>
      <c r="L500" s="5"/>
    </row>
    <row r="501" ht="36.0" customHeight="1">
      <c r="A501" s="7">
        <v>445.0</v>
      </c>
      <c r="B501" s="7" t="s">
        <v>377</v>
      </c>
      <c r="C501" s="7" t="s">
        <v>783</v>
      </c>
      <c r="D501" s="7" t="s">
        <v>745</v>
      </c>
      <c r="E501" s="54" t="s">
        <v>784</v>
      </c>
      <c r="F501" s="21"/>
      <c r="G501" s="7"/>
      <c r="H501" s="7"/>
      <c r="I501" s="7" t="s">
        <v>746</v>
      </c>
      <c r="J501" s="7" t="s">
        <v>769</v>
      </c>
      <c r="K501" s="4"/>
      <c r="L501" s="5"/>
    </row>
    <row r="502" ht="36.0" customHeight="1">
      <c r="A502" s="7">
        <v>446.0</v>
      </c>
      <c r="B502" s="7" t="s">
        <v>377</v>
      </c>
      <c r="C502" s="7" t="s">
        <v>785</v>
      </c>
      <c r="D502" s="7" t="s">
        <v>745</v>
      </c>
      <c r="E502" s="54" t="s">
        <v>786</v>
      </c>
      <c r="F502" s="21"/>
      <c r="G502" s="7"/>
      <c r="H502" s="7"/>
      <c r="I502" s="7" t="s">
        <v>746</v>
      </c>
      <c r="J502" s="7"/>
      <c r="K502" s="4"/>
      <c r="L502" s="5"/>
    </row>
    <row r="503" ht="36.0" customHeight="1">
      <c r="A503" s="7">
        <v>447.0</v>
      </c>
      <c r="B503" s="7" t="s">
        <v>377</v>
      </c>
      <c r="C503" s="58" t="s">
        <v>787</v>
      </c>
      <c r="D503" s="58" t="s">
        <v>745</v>
      </c>
      <c r="E503" s="59" t="s">
        <v>788</v>
      </c>
      <c r="F503" s="60"/>
      <c r="G503" s="58"/>
      <c r="H503" s="58"/>
      <c r="I503" s="58" t="s">
        <v>746</v>
      </c>
      <c r="J503" s="58" t="s">
        <v>789</v>
      </c>
      <c r="K503" s="4"/>
      <c r="L503" s="5"/>
    </row>
    <row r="504" ht="36.0" customHeight="1">
      <c r="A504" s="7">
        <v>448.0</v>
      </c>
      <c r="B504" s="7" t="s">
        <v>377</v>
      </c>
      <c r="C504" s="7" t="s">
        <v>790</v>
      </c>
      <c r="D504" s="7" t="s">
        <v>745</v>
      </c>
      <c r="E504" s="54" t="s">
        <v>791</v>
      </c>
      <c r="F504" s="21"/>
      <c r="G504" s="7"/>
      <c r="H504" s="7"/>
      <c r="I504" s="7" t="s">
        <v>746</v>
      </c>
      <c r="J504" s="7"/>
      <c r="K504" s="4"/>
      <c r="L504" s="5"/>
    </row>
    <row r="505" ht="36.0" customHeight="1">
      <c r="A505" s="7">
        <v>449.0</v>
      </c>
      <c r="B505" s="7" t="s">
        <v>377</v>
      </c>
      <c r="C505" s="7" t="s">
        <v>792</v>
      </c>
      <c r="D505" s="7" t="s">
        <v>745</v>
      </c>
      <c r="E505" s="54" t="s">
        <v>793</v>
      </c>
      <c r="F505" s="21"/>
      <c r="G505" s="7"/>
      <c r="H505" s="7"/>
      <c r="I505" s="7" t="s">
        <v>746</v>
      </c>
      <c r="J505" s="7"/>
      <c r="K505" s="4"/>
      <c r="L505" s="5"/>
    </row>
    <row r="506" ht="36.0" customHeight="1">
      <c r="A506" s="7">
        <v>450.0</v>
      </c>
      <c r="B506" s="7" t="s">
        <v>377</v>
      </c>
      <c r="C506" s="7" t="s">
        <v>794</v>
      </c>
      <c r="D506" s="7" t="s">
        <v>745</v>
      </c>
      <c r="E506" s="54" t="s">
        <v>795</v>
      </c>
      <c r="F506" s="21"/>
      <c r="G506" s="7"/>
      <c r="H506" s="7"/>
      <c r="I506" s="7" t="s">
        <v>746</v>
      </c>
      <c r="J506" s="7"/>
      <c r="K506" s="4"/>
      <c r="L506" s="5"/>
    </row>
    <row r="507" ht="36.0" customHeight="1">
      <c r="A507" s="7">
        <v>451.0</v>
      </c>
      <c r="B507" s="7" t="s">
        <v>377</v>
      </c>
      <c r="C507" s="7" t="s">
        <v>796</v>
      </c>
      <c r="D507" s="7" t="s">
        <v>745</v>
      </c>
      <c r="E507" s="54" t="s">
        <v>797</v>
      </c>
      <c r="F507" s="21"/>
      <c r="G507" s="7"/>
      <c r="H507" s="7"/>
      <c r="I507" s="7" t="s">
        <v>746</v>
      </c>
      <c r="J507" s="7"/>
      <c r="K507" s="4"/>
      <c r="L507" s="5"/>
    </row>
    <row r="508" ht="36.0" customHeight="1">
      <c r="A508" s="7">
        <v>452.0</v>
      </c>
      <c r="B508" s="7" t="s">
        <v>377</v>
      </c>
      <c r="C508" s="7" t="s">
        <v>798</v>
      </c>
      <c r="D508" s="7" t="s">
        <v>745</v>
      </c>
      <c r="E508" s="54" t="s">
        <v>799</v>
      </c>
      <c r="F508" s="21"/>
      <c r="G508" s="7"/>
      <c r="H508" s="7"/>
      <c r="I508" s="7" t="s">
        <v>746</v>
      </c>
      <c r="J508" s="7"/>
      <c r="K508" s="4"/>
      <c r="L508" s="5"/>
    </row>
    <row r="509" ht="36.0" customHeight="1">
      <c r="A509" s="7">
        <v>453.0</v>
      </c>
      <c r="B509" s="7" t="s">
        <v>377</v>
      </c>
      <c r="C509" s="7" t="s">
        <v>800</v>
      </c>
      <c r="D509" s="7" t="s">
        <v>745</v>
      </c>
      <c r="E509" s="54" t="s">
        <v>801</v>
      </c>
      <c r="F509" s="21"/>
      <c r="G509" s="7"/>
      <c r="H509" s="7"/>
      <c r="I509" s="7" t="s">
        <v>746</v>
      </c>
      <c r="J509" s="7"/>
      <c r="K509" s="4"/>
      <c r="L509" s="5"/>
    </row>
    <row r="510" ht="36.0" customHeight="1">
      <c r="A510" s="7">
        <v>454.0</v>
      </c>
      <c r="B510" s="7" t="s">
        <v>377</v>
      </c>
      <c r="C510" s="7" t="s">
        <v>802</v>
      </c>
      <c r="D510" s="7" t="s">
        <v>745</v>
      </c>
      <c r="E510" s="54" t="s">
        <v>803</v>
      </c>
      <c r="F510" s="21"/>
      <c r="G510" s="7"/>
      <c r="H510" s="7"/>
      <c r="I510" s="7" t="s">
        <v>746</v>
      </c>
      <c r="J510" s="7"/>
      <c r="K510" s="4"/>
      <c r="L510" s="5"/>
    </row>
    <row r="511" ht="36.0" customHeight="1">
      <c r="A511" s="7">
        <v>455.0</v>
      </c>
      <c r="B511" s="7" t="s">
        <v>377</v>
      </c>
      <c r="C511" s="7" t="s">
        <v>804</v>
      </c>
      <c r="D511" s="7" t="s">
        <v>745</v>
      </c>
      <c r="E511" s="54" t="s">
        <v>805</v>
      </c>
      <c r="F511" s="21"/>
      <c r="G511" s="7"/>
      <c r="H511" s="7"/>
      <c r="I511" s="7" t="s">
        <v>746</v>
      </c>
      <c r="J511" s="7"/>
      <c r="K511" s="4"/>
      <c r="L511" s="5"/>
    </row>
    <row r="512" ht="36.0" customHeight="1">
      <c r="A512" s="7">
        <v>456.0</v>
      </c>
      <c r="B512" s="7" t="s">
        <v>377</v>
      </c>
      <c r="C512" s="38" t="s">
        <v>806</v>
      </c>
      <c r="D512" s="7" t="s">
        <v>745</v>
      </c>
      <c r="E512" s="54" t="s">
        <v>807</v>
      </c>
      <c r="F512" s="21"/>
      <c r="G512" s="7"/>
      <c r="H512" s="7"/>
      <c r="I512" s="7" t="s">
        <v>746</v>
      </c>
      <c r="J512" s="38" t="s">
        <v>808</v>
      </c>
      <c r="K512" s="4"/>
      <c r="L512" s="5"/>
    </row>
    <row r="513" ht="36.0" customHeight="1">
      <c r="A513" s="7">
        <v>457.0</v>
      </c>
      <c r="B513" s="7" t="s">
        <v>377</v>
      </c>
      <c r="C513" s="7" t="s">
        <v>809</v>
      </c>
      <c r="D513" s="7" t="s">
        <v>745</v>
      </c>
      <c r="E513" s="54" t="s">
        <v>810</v>
      </c>
      <c r="F513" s="21"/>
      <c r="G513" s="7"/>
      <c r="H513" s="7"/>
      <c r="I513" s="7" t="s">
        <v>746</v>
      </c>
      <c r="J513" s="7"/>
      <c r="K513" s="4"/>
      <c r="L513" s="5"/>
    </row>
    <row r="514" ht="36.0" customHeight="1">
      <c r="A514" s="7">
        <v>458.0</v>
      </c>
      <c r="B514" s="7" t="s">
        <v>377</v>
      </c>
      <c r="C514" s="7" t="s">
        <v>811</v>
      </c>
      <c r="D514" s="7" t="s">
        <v>745</v>
      </c>
      <c r="E514" s="54" t="s">
        <v>812</v>
      </c>
      <c r="F514" s="21"/>
      <c r="G514" s="7"/>
      <c r="H514" s="7"/>
      <c r="I514" s="7" t="s">
        <v>746</v>
      </c>
      <c r="J514" s="7"/>
      <c r="K514" s="4"/>
      <c r="L514" s="5"/>
    </row>
    <row r="515" ht="36.0" customHeight="1">
      <c r="A515" s="7">
        <v>459.0</v>
      </c>
      <c r="B515" s="7" t="s">
        <v>377</v>
      </c>
      <c r="C515" s="7" t="s">
        <v>813</v>
      </c>
      <c r="D515" s="7" t="s">
        <v>745</v>
      </c>
      <c r="E515" s="54" t="s">
        <v>814</v>
      </c>
      <c r="F515" s="21"/>
      <c r="G515" s="7"/>
      <c r="H515" s="7"/>
      <c r="I515" s="7" t="s">
        <v>746</v>
      </c>
      <c r="J515" s="7"/>
      <c r="K515" s="4"/>
      <c r="L515" s="5"/>
    </row>
    <row r="516" ht="36.0" customHeight="1">
      <c r="A516" s="7">
        <v>460.0</v>
      </c>
      <c r="B516" s="7" t="s">
        <v>377</v>
      </c>
      <c r="C516" s="7" t="s">
        <v>815</v>
      </c>
      <c r="D516" s="7" t="s">
        <v>745</v>
      </c>
      <c r="E516" s="54" t="s">
        <v>816</v>
      </c>
      <c r="F516" s="21"/>
      <c r="G516" s="7"/>
      <c r="H516" s="7"/>
      <c r="I516" s="7" t="s">
        <v>746</v>
      </c>
      <c r="J516" s="7"/>
      <c r="K516" s="4"/>
      <c r="L516" s="5"/>
    </row>
    <row r="517" ht="36.0" customHeight="1">
      <c r="A517" s="7">
        <v>461.0</v>
      </c>
      <c r="B517" s="7" t="s">
        <v>377</v>
      </c>
      <c r="C517" s="7" t="s">
        <v>817</v>
      </c>
      <c r="D517" s="7" t="s">
        <v>745</v>
      </c>
      <c r="E517" s="54" t="s">
        <v>818</v>
      </c>
      <c r="F517" s="21"/>
      <c r="G517" s="7"/>
      <c r="H517" s="7"/>
      <c r="I517" s="7" t="s">
        <v>746</v>
      </c>
      <c r="J517" s="7"/>
      <c r="K517" s="4"/>
      <c r="L517" s="5"/>
    </row>
    <row r="518" ht="36.0" customHeight="1">
      <c r="A518" s="7">
        <v>462.0</v>
      </c>
      <c r="B518" s="7" t="s">
        <v>377</v>
      </c>
      <c r="C518" s="7" t="s">
        <v>819</v>
      </c>
      <c r="D518" s="7" t="s">
        <v>745</v>
      </c>
      <c r="E518" s="54" t="s">
        <v>820</v>
      </c>
      <c r="F518" s="21"/>
      <c r="G518" s="7"/>
      <c r="H518" s="7"/>
      <c r="I518" s="7" t="s">
        <v>746</v>
      </c>
      <c r="J518" s="7"/>
      <c r="K518" s="4"/>
      <c r="L518" s="5"/>
    </row>
    <row r="519" ht="36.0" customHeight="1">
      <c r="A519" s="7">
        <v>463.0</v>
      </c>
      <c r="B519" s="7" t="s">
        <v>377</v>
      </c>
      <c r="C519" s="7" t="s">
        <v>821</v>
      </c>
      <c r="D519" s="7" t="s">
        <v>745</v>
      </c>
      <c r="E519" s="54" t="s">
        <v>822</v>
      </c>
      <c r="F519" s="21"/>
      <c r="G519" s="7"/>
      <c r="H519" s="7"/>
      <c r="I519" s="7" t="s">
        <v>746</v>
      </c>
      <c r="J519" s="7"/>
      <c r="K519" s="4"/>
      <c r="L519" s="5"/>
    </row>
    <row r="520" ht="36.0" customHeight="1">
      <c r="A520" s="7">
        <v>464.0</v>
      </c>
      <c r="B520" s="7" t="s">
        <v>377</v>
      </c>
      <c r="C520" s="7" t="s">
        <v>823</v>
      </c>
      <c r="D520" s="7" t="s">
        <v>745</v>
      </c>
      <c r="E520" s="54" t="s">
        <v>824</v>
      </c>
      <c r="F520" s="21"/>
      <c r="G520" s="7"/>
      <c r="H520" s="7"/>
      <c r="I520" s="7" t="s">
        <v>746</v>
      </c>
      <c r="J520" s="7"/>
      <c r="K520" s="4"/>
      <c r="L520" s="5"/>
    </row>
    <row r="521" ht="36.0" customHeight="1">
      <c r="A521" s="7">
        <v>465.0</v>
      </c>
      <c r="B521" s="7" t="s">
        <v>377</v>
      </c>
      <c r="C521" s="7" t="s">
        <v>825</v>
      </c>
      <c r="D521" s="7" t="s">
        <v>745</v>
      </c>
      <c r="E521" s="54" t="s">
        <v>826</v>
      </c>
      <c r="F521" s="21"/>
      <c r="G521" s="7"/>
      <c r="H521" s="7"/>
      <c r="I521" s="7" t="s">
        <v>746</v>
      </c>
      <c r="J521" s="7"/>
      <c r="K521" s="4"/>
      <c r="L521" s="5"/>
    </row>
    <row r="522" ht="36.0" customHeight="1">
      <c r="A522" s="7">
        <v>466.0</v>
      </c>
      <c r="B522" s="7" t="s">
        <v>377</v>
      </c>
      <c r="C522" s="7" t="s">
        <v>827</v>
      </c>
      <c r="D522" s="7" t="s">
        <v>745</v>
      </c>
      <c r="E522" s="54" t="s">
        <v>828</v>
      </c>
      <c r="F522" s="21"/>
      <c r="G522" s="7"/>
      <c r="H522" s="7"/>
      <c r="I522" s="7" t="s">
        <v>746</v>
      </c>
      <c r="J522" s="7"/>
      <c r="K522" s="4"/>
      <c r="L522" s="5"/>
    </row>
    <row r="523" ht="36.0" customHeight="1">
      <c r="A523" s="7">
        <v>467.0</v>
      </c>
      <c r="B523" s="7" t="s">
        <v>377</v>
      </c>
      <c r="C523" s="7" t="s">
        <v>829</v>
      </c>
      <c r="D523" s="7" t="s">
        <v>745</v>
      </c>
      <c r="E523" s="54" t="s">
        <v>830</v>
      </c>
      <c r="F523" s="21"/>
      <c r="G523" s="7"/>
      <c r="H523" s="7"/>
      <c r="I523" s="7" t="s">
        <v>746</v>
      </c>
      <c r="J523" s="30" t="s">
        <v>831</v>
      </c>
      <c r="K523" s="4"/>
      <c r="L523" s="5"/>
    </row>
    <row r="524" ht="36.0" customHeight="1">
      <c r="A524" s="7">
        <v>468.0</v>
      </c>
      <c r="B524" s="7" t="s">
        <v>377</v>
      </c>
      <c r="C524" s="7" t="s">
        <v>832</v>
      </c>
      <c r="D524" s="7" t="s">
        <v>745</v>
      </c>
      <c r="E524" s="54" t="s">
        <v>833</v>
      </c>
      <c r="F524" s="21"/>
      <c r="G524" s="7"/>
      <c r="H524" s="7"/>
      <c r="I524" s="7" t="s">
        <v>746</v>
      </c>
      <c r="J524" s="7"/>
      <c r="K524" s="4"/>
      <c r="L524" s="5"/>
    </row>
    <row r="525" ht="36.0" customHeight="1">
      <c r="A525" s="7">
        <v>469.0</v>
      </c>
      <c r="B525" s="7" t="s">
        <v>377</v>
      </c>
      <c r="C525" s="38" t="s">
        <v>834</v>
      </c>
      <c r="D525" s="7" t="s">
        <v>745</v>
      </c>
      <c r="E525" s="54" t="s">
        <v>835</v>
      </c>
      <c r="F525" s="21"/>
      <c r="G525" s="7"/>
      <c r="H525" s="58" t="s">
        <v>768</v>
      </c>
      <c r="I525" s="7" t="s">
        <v>746</v>
      </c>
      <c r="J525" s="38" t="s">
        <v>836</v>
      </c>
      <c r="K525" s="4"/>
      <c r="L525" s="5"/>
    </row>
    <row r="526" ht="36.0" customHeight="1">
      <c r="A526" s="7">
        <v>470.0</v>
      </c>
      <c r="B526" s="7" t="s">
        <v>377</v>
      </c>
      <c r="C526" s="7" t="s">
        <v>837</v>
      </c>
      <c r="D526" s="7" t="s">
        <v>745</v>
      </c>
      <c r="E526" s="54" t="s">
        <v>838</v>
      </c>
      <c r="F526" s="21"/>
      <c r="G526" s="7"/>
      <c r="H526" s="7"/>
      <c r="I526" s="7" t="s">
        <v>746</v>
      </c>
      <c r="J526" s="7"/>
      <c r="K526" s="4"/>
      <c r="L526" s="5"/>
    </row>
    <row r="527" ht="36.0" customHeight="1">
      <c r="A527" s="7">
        <v>471.0</v>
      </c>
      <c r="B527" s="7" t="s">
        <v>377</v>
      </c>
      <c r="C527" s="7" t="s">
        <v>839</v>
      </c>
      <c r="D527" s="7" t="s">
        <v>745</v>
      </c>
      <c r="E527" s="54" t="s">
        <v>840</v>
      </c>
      <c r="F527" s="21"/>
      <c r="G527" s="7"/>
      <c r="H527" s="7"/>
      <c r="I527" s="7" t="s">
        <v>746</v>
      </c>
      <c r="J527" s="7"/>
      <c r="K527" s="4"/>
      <c r="L527" s="5"/>
    </row>
    <row r="528" ht="36.0" customHeight="1">
      <c r="A528" s="7">
        <v>472.0</v>
      </c>
      <c r="B528" s="7" t="s">
        <v>377</v>
      </c>
      <c r="C528" s="38" t="s">
        <v>841</v>
      </c>
      <c r="D528" s="7" t="s">
        <v>745</v>
      </c>
      <c r="E528" s="54" t="s">
        <v>842</v>
      </c>
      <c r="F528" s="21"/>
      <c r="G528" s="7"/>
      <c r="H528" s="58" t="s">
        <v>768</v>
      </c>
      <c r="I528" s="7" t="s">
        <v>746</v>
      </c>
      <c r="J528" s="38" t="s">
        <v>836</v>
      </c>
      <c r="K528" s="4"/>
      <c r="L528" s="5"/>
    </row>
    <row r="529" ht="36.0" customHeight="1">
      <c r="A529" s="7">
        <v>473.0</v>
      </c>
      <c r="B529" s="7" t="s">
        <v>377</v>
      </c>
      <c r="C529" s="7" t="s">
        <v>843</v>
      </c>
      <c r="D529" s="7" t="s">
        <v>745</v>
      </c>
      <c r="E529" s="54" t="s">
        <v>844</v>
      </c>
      <c r="F529" s="21"/>
      <c r="G529" s="7"/>
      <c r="H529" s="7"/>
      <c r="I529" s="7" t="s">
        <v>746</v>
      </c>
      <c r="J529" s="7"/>
      <c r="K529" s="4"/>
      <c r="L529" s="5"/>
    </row>
    <row r="530" ht="36.0" customHeight="1">
      <c r="A530" s="7">
        <v>474.0</v>
      </c>
      <c r="B530" s="7" t="s">
        <v>377</v>
      </c>
      <c r="C530" s="7" t="s">
        <v>845</v>
      </c>
      <c r="D530" s="7" t="s">
        <v>745</v>
      </c>
      <c r="E530" s="54" t="s">
        <v>846</v>
      </c>
      <c r="F530" s="21"/>
      <c r="G530" s="7"/>
      <c r="H530" s="7"/>
      <c r="I530" s="7" t="s">
        <v>746</v>
      </c>
      <c r="J530" s="7"/>
      <c r="K530" s="4"/>
      <c r="L530" s="5"/>
    </row>
    <row r="531" ht="36.0" customHeight="1">
      <c r="A531" s="7">
        <v>475.0</v>
      </c>
      <c r="B531" s="7" t="s">
        <v>377</v>
      </c>
      <c r="C531" s="7" t="s">
        <v>847</v>
      </c>
      <c r="D531" s="7" t="s">
        <v>745</v>
      </c>
      <c r="E531" s="54" t="s">
        <v>848</v>
      </c>
      <c r="F531" s="21"/>
      <c r="G531" s="7"/>
      <c r="H531" s="7"/>
      <c r="I531" s="7" t="s">
        <v>746</v>
      </c>
      <c r="J531" s="7"/>
      <c r="K531" s="4"/>
      <c r="L531" s="5"/>
    </row>
    <row r="532" ht="36.0" customHeight="1">
      <c r="A532" s="7">
        <v>476.0</v>
      </c>
      <c r="B532" s="7" t="s">
        <v>377</v>
      </c>
      <c r="C532" s="7" t="s">
        <v>849</v>
      </c>
      <c r="D532" s="7" t="s">
        <v>745</v>
      </c>
      <c r="E532" s="54" t="s">
        <v>850</v>
      </c>
      <c r="F532" s="21"/>
      <c r="G532" s="7"/>
      <c r="H532" s="7"/>
      <c r="I532" s="7" t="s">
        <v>746</v>
      </c>
      <c r="J532" s="7"/>
      <c r="K532" s="4"/>
      <c r="L532" s="5"/>
    </row>
    <row r="533" ht="36.0" customHeight="1">
      <c r="A533" s="7">
        <v>477.0</v>
      </c>
      <c r="B533" s="7" t="s">
        <v>377</v>
      </c>
      <c r="C533" s="7" t="s">
        <v>851</v>
      </c>
      <c r="D533" s="7" t="s">
        <v>745</v>
      </c>
      <c r="E533" s="54" t="s">
        <v>852</v>
      </c>
      <c r="F533" s="21"/>
      <c r="G533" s="7"/>
      <c r="H533" s="7"/>
      <c r="I533" s="7" t="s">
        <v>746</v>
      </c>
      <c r="J533" s="7"/>
      <c r="K533" s="4"/>
      <c r="L533" s="5"/>
    </row>
    <row r="534" ht="36.0" customHeight="1">
      <c r="A534" s="7">
        <v>478.0</v>
      </c>
      <c r="B534" s="7" t="s">
        <v>377</v>
      </c>
      <c r="C534" s="58" t="s">
        <v>853</v>
      </c>
      <c r="D534" s="58" t="s">
        <v>745</v>
      </c>
      <c r="E534" s="59" t="s">
        <v>854</v>
      </c>
      <c r="F534" s="60"/>
      <c r="G534" s="58"/>
      <c r="H534" s="58"/>
      <c r="I534" s="58" t="s">
        <v>746</v>
      </c>
      <c r="J534" s="58" t="s">
        <v>855</v>
      </c>
      <c r="K534" s="4"/>
      <c r="L534" s="5"/>
    </row>
    <row r="535" ht="36.0" customHeight="1">
      <c r="A535" s="7">
        <v>479.0</v>
      </c>
      <c r="B535" s="7" t="s">
        <v>377</v>
      </c>
      <c r="C535" s="7"/>
      <c r="D535" s="7" t="s">
        <v>745</v>
      </c>
      <c r="E535" s="7"/>
      <c r="F535" s="7"/>
      <c r="G535" s="7"/>
      <c r="H535" s="7"/>
      <c r="I535" s="7" t="s">
        <v>746</v>
      </c>
      <c r="J535" s="7"/>
      <c r="K535" s="4"/>
      <c r="L535" s="5"/>
    </row>
    <row r="536" ht="36.0" customHeight="1">
      <c r="A536" s="7">
        <v>480.0</v>
      </c>
      <c r="B536" s="7" t="s">
        <v>377</v>
      </c>
      <c r="C536" s="7" t="s">
        <v>856</v>
      </c>
      <c r="D536" s="7" t="s">
        <v>745</v>
      </c>
      <c r="E536" s="54" t="s">
        <v>857</v>
      </c>
      <c r="F536" s="21"/>
      <c r="G536" s="7"/>
      <c r="H536" s="7"/>
      <c r="I536" s="7" t="s">
        <v>746</v>
      </c>
      <c r="J536" s="7"/>
      <c r="K536" s="4"/>
      <c r="L536" s="5"/>
    </row>
    <row r="537" ht="36.0" customHeight="1">
      <c r="A537" s="7">
        <v>481.0</v>
      </c>
      <c r="B537" s="7" t="s">
        <v>377</v>
      </c>
      <c r="C537" s="7" t="s">
        <v>858</v>
      </c>
      <c r="D537" s="7" t="s">
        <v>745</v>
      </c>
      <c r="E537" s="54" t="s">
        <v>859</v>
      </c>
      <c r="F537" s="21"/>
      <c r="G537" s="7"/>
      <c r="H537" s="7"/>
      <c r="I537" s="7" t="s">
        <v>746</v>
      </c>
      <c r="J537" s="7"/>
      <c r="K537" s="4"/>
      <c r="L537" s="5"/>
    </row>
    <row r="538" ht="36.0" customHeight="1">
      <c r="A538" s="7">
        <v>482.0</v>
      </c>
      <c r="B538" s="7" t="s">
        <v>377</v>
      </c>
      <c r="C538" s="7" t="s">
        <v>860</v>
      </c>
      <c r="D538" s="7" t="s">
        <v>745</v>
      </c>
      <c r="E538" s="54" t="s">
        <v>861</v>
      </c>
      <c r="F538" s="21"/>
      <c r="G538" s="7"/>
      <c r="H538" s="7"/>
      <c r="I538" s="7" t="s">
        <v>746</v>
      </c>
      <c r="J538" s="7"/>
      <c r="K538" s="4"/>
      <c r="L538" s="5"/>
    </row>
    <row r="539" ht="36.0" customHeight="1">
      <c r="A539" s="7">
        <v>483.0</v>
      </c>
      <c r="B539" s="7" t="s">
        <v>377</v>
      </c>
      <c r="C539" s="7" t="s">
        <v>862</v>
      </c>
      <c r="D539" s="7" t="s">
        <v>745</v>
      </c>
      <c r="E539" s="54" t="s">
        <v>863</v>
      </c>
      <c r="F539" s="21"/>
      <c r="G539" s="7"/>
      <c r="H539" s="7"/>
      <c r="I539" s="7" t="s">
        <v>746</v>
      </c>
      <c r="J539" s="7"/>
      <c r="K539" s="4"/>
      <c r="L539" s="5"/>
    </row>
    <row r="540" ht="36.0" customHeight="1">
      <c r="A540" s="7">
        <v>484.0</v>
      </c>
      <c r="B540" s="7" t="s">
        <v>377</v>
      </c>
      <c r="C540" s="7" t="s">
        <v>864</v>
      </c>
      <c r="D540" s="7" t="s">
        <v>745</v>
      </c>
      <c r="E540" s="54" t="s">
        <v>865</v>
      </c>
      <c r="F540" s="21"/>
      <c r="G540" s="7"/>
      <c r="H540" s="7"/>
      <c r="I540" s="7" t="s">
        <v>746</v>
      </c>
      <c r="J540" s="7"/>
      <c r="K540" s="4"/>
      <c r="L540" s="5"/>
    </row>
    <row r="541" ht="36.0" customHeight="1">
      <c r="A541" s="7">
        <v>485.0</v>
      </c>
      <c r="B541" s="7" t="s">
        <v>377</v>
      </c>
      <c r="C541" s="7" t="s">
        <v>866</v>
      </c>
      <c r="D541" s="7" t="s">
        <v>745</v>
      </c>
      <c r="E541" s="54" t="s">
        <v>867</v>
      </c>
      <c r="F541" s="21"/>
      <c r="G541" s="7"/>
      <c r="H541" s="7"/>
      <c r="I541" s="7" t="s">
        <v>746</v>
      </c>
      <c r="J541" s="7"/>
      <c r="K541" s="4"/>
      <c r="L541" s="5"/>
    </row>
    <row r="542" ht="36.0" customHeight="1">
      <c r="A542" s="7">
        <v>486.0</v>
      </c>
      <c r="B542" s="7" t="s">
        <v>377</v>
      </c>
      <c r="C542" s="7" t="s">
        <v>868</v>
      </c>
      <c r="D542" s="7" t="s">
        <v>745</v>
      </c>
      <c r="E542" s="54" t="s">
        <v>869</v>
      </c>
      <c r="F542" s="21"/>
      <c r="G542" s="7"/>
      <c r="H542" s="7"/>
      <c r="I542" s="7" t="s">
        <v>746</v>
      </c>
      <c r="J542" s="7"/>
      <c r="K542" s="4"/>
      <c r="L542" s="5"/>
    </row>
    <row r="543" ht="36.0" customHeight="1">
      <c r="A543" s="7">
        <v>487.0</v>
      </c>
      <c r="B543" s="7" t="s">
        <v>377</v>
      </c>
      <c r="C543" s="7" t="s">
        <v>870</v>
      </c>
      <c r="D543" s="7" t="s">
        <v>745</v>
      </c>
      <c r="E543" s="54" t="s">
        <v>871</v>
      </c>
      <c r="F543" s="21"/>
      <c r="G543" s="7"/>
      <c r="H543" s="7"/>
      <c r="I543" s="7" t="s">
        <v>746</v>
      </c>
      <c r="J543" s="7"/>
      <c r="K543" s="4"/>
      <c r="L543" s="5"/>
    </row>
    <row r="544" ht="36.0" customHeight="1">
      <c r="A544" s="7">
        <v>488.0</v>
      </c>
      <c r="B544" s="7" t="s">
        <v>377</v>
      </c>
      <c r="C544" s="7" t="s">
        <v>872</v>
      </c>
      <c r="D544" s="7" t="s">
        <v>745</v>
      </c>
      <c r="E544" s="54" t="s">
        <v>873</v>
      </c>
      <c r="F544" s="21"/>
      <c r="G544" s="7"/>
      <c r="H544" s="7"/>
      <c r="I544" s="7" t="s">
        <v>746</v>
      </c>
      <c r="J544" s="7"/>
      <c r="K544" s="4"/>
      <c r="L544" s="5"/>
    </row>
    <row r="545" ht="36.0" customHeight="1">
      <c r="A545" s="7">
        <v>489.0</v>
      </c>
      <c r="B545" s="7" t="s">
        <v>377</v>
      </c>
      <c r="C545" s="7" t="s">
        <v>874</v>
      </c>
      <c r="D545" s="7" t="s">
        <v>745</v>
      </c>
      <c r="E545" s="54" t="s">
        <v>875</v>
      </c>
      <c r="F545" s="21"/>
      <c r="G545" s="7"/>
      <c r="H545" s="7"/>
      <c r="I545" s="7" t="s">
        <v>746</v>
      </c>
      <c r="J545" s="7"/>
      <c r="K545" s="4"/>
      <c r="L545" s="5"/>
    </row>
    <row r="546" ht="36.0" customHeight="1">
      <c r="A546" s="7">
        <v>490.0</v>
      </c>
      <c r="B546" s="7" t="s">
        <v>377</v>
      </c>
      <c r="C546" s="7" t="s">
        <v>876</v>
      </c>
      <c r="D546" s="7" t="s">
        <v>745</v>
      </c>
      <c r="E546" s="54" t="s">
        <v>877</v>
      </c>
      <c r="F546" s="21"/>
      <c r="G546" s="7"/>
      <c r="H546" s="7"/>
      <c r="I546" s="7" t="s">
        <v>746</v>
      </c>
      <c r="J546" s="7"/>
      <c r="K546" s="4"/>
      <c r="L546" s="5"/>
    </row>
    <row r="547" ht="36.0" customHeight="1">
      <c r="A547" s="7">
        <v>491.0</v>
      </c>
      <c r="B547" s="7" t="s">
        <v>377</v>
      </c>
      <c r="C547" s="7" t="s">
        <v>878</v>
      </c>
      <c r="D547" s="7" t="s">
        <v>745</v>
      </c>
      <c r="E547" s="54" t="s">
        <v>879</v>
      </c>
      <c r="F547" s="21"/>
      <c r="G547" s="7"/>
      <c r="H547" s="7"/>
      <c r="I547" s="7" t="s">
        <v>746</v>
      </c>
      <c r="J547" s="7"/>
      <c r="K547" s="4"/>
      <c r="L547" s="5"/>
    </row>
    <row r="548" ht="36.0" customHeight="1">
      <c r="A548" s="7">
        <v>492.0</v>
      </c>
      <c r="B548" s="7" t="s">
        <v>377</v>
      </c>
      <c r="C548" s="7" t="s">
        <v>880</v>
      </c>
      <c r="D548" s="7" t="s">
        <v>745</v>
      </c>
      <c r="E548" s="54" t="s">
        <v>881</v>
      </c>
      <c r="F548" s="21"/>
      <c r="G548" s="7"/>
      <c r="H548" s="7"/>
      <c r="I548" s="7" t="s">
        <v>746</v>
      </c>
      <c r="J548" s="7"/>
      <c r="K548" s="4"/>
      <c r="L548" s="5"/>
    </row>
    <row r="549" ht="36.0" customHeight="1">
      <c r="A549" s="7">
        <v>493.0</v>
      </c>
      <c r="B549" s="7" t="s">
        <v>377</v>
      </c>
      <c r="C549" s="38" t="s">
        <v>882</v>
      </c>
      <c r="D549" s="7" t="s">
        <v>745</v>
      </c>
      <c r="E549" s="54" t="s">
        <v>883</v>
      </c>
      <c r="F549" s="21"/>
      <c r="G549" s="7"/>
      <c r="H549" s="7"/>
      <c r="I549" s="7" t="s">
        <v>746</v>
      </c>
      <c r="J549" s="38" t="s">
        <v>884</v>
      </c>
      <c r="K549" s="4"/>
      <c r="L549" s="5"/>
    </row>
    <row r="550" ht="36.0" customHeight="1">
      <c r="A550" s="7">
        <v>494.0</v>
      </c>
      <c r="B550" s="7" t="s">
        <v>377</v>
      </c>
      <c r="C550" s="7" t="s">
        <v>885</v>
      </c>
      <c r="D550" s="7" t="s">
        <v>745</v>
      </c>
      <c r="E550" s="54" t="s">
        <v>886</v>
      </c>
      <c r="F550" s="21"/>
      <c r="G550" s="7"/>
      <c r="H550" s="7"/>
      <c r="I550" s="7" t="s">
        <v>746</v>
      </c>
      <c r="J550" s="7"/>
      <c r="K550" s="4"/>
      <c r="L550" s="5"/>
    </row>
    <row r="551" ht="36.0" customHeight="1">
      <c r="A551" s="7">
        <v>495.0</v>
      </c>
      <c r="B551" s="7" t="s">
        <v>377</v>
      </c>
      <c r="C551" s="7" t="s">
        <v>887</v>
      </c>
      <c r="D551" s="7" t="s">
        <v>745</v>
      </c>
      <c r="E551" s="54" t="s">
        <v>888</v>
      </c>
      <c r="F551" s="21"/>
      <c r="G551" s="7"/>
      <c r="H551" s="7"/>
      <c r="I551" s="7" t="s">
        <v>746</v>
      </c>
      <c r="J551" s="7"/>
      <c r="K551" s="4"/>
      <c r="L551" s="5"/>
    </row>
    <row r="552" ht="36.0" customHeight="1">
      <c r="A552" s="7">
        <v>496.0</v>
      </c>
      <c r="B552" s="7" t="s">
        <v>377</v>
      </c>
      <c r="C552" s="7" t="s">
        <v>889</v>
      </c>
      <c r="D552" s="7" t="s">
        <v>745</v>
      </c>
      <c r="E552" s="54" t="s">
        <v>890</v>
      </c>
      <c r="F552" s="21"/>
      <c r="G552" s="7"/>
      <c r="H552" s="7"/>
      <c r="I552" s="7" t="s">
        <v>746</v>
      </c>
      <c r="J552" s="7"/>
      <c r="K552" s="4"/>
      <c r="L552" s="5"/>
    </row>
    <row r="553" ht="36.0" customHeight="1">
      <c r="A553" s="7">
        <v>497.0</v>
      </c>
      <c r="B553" s="7" t="s">
        <v>377</v>
      </c>
      <c r="C553" s="7" t="s">
        <v>891</v>
      </c>
      <c r="D553" s="7" t="s">
        <v>745</v>
      </c>
      <c r="E553" s="54" t="s">
        <v>892</v>
      </c>
      <c r="F553" s="21"/>
      <c r="G553" s="7"/>
      <c r="H553" s="7"/>
      <c r="I553" s="7" t="s">
        <v>746</v>
      </c>
      <c r="J553" s="7"/>
      <c r="K553" s="4"/>
      <c r="L553" s="5"/>
    </row>
    <row r="554" ht="36.0" customHeight="1">
      <c r="A554" s="7">
        <v>498.0</v>
      </c>
      <c r="B554" s="7" t="s">
        <v>377</v>
      </c>
      <c r="C554" s="7" t="s">
        <v>893</v>
      </c>
      <c r="D554" s="7" t="s">
        <v>745</v>
      </c>
      <c r="E554" s="54" t="s">
        <v>894</v>
      </c>
      <c r="F554" s="21"/>
      <c r="G554" s="7"/>
      <c r="H554" s="7"/>
      <c r="I554" s="7" t="s">
        <v>746</v>
      </c>
      <c r="J554" s="7"/>
      <c r="K554" s="4"/>
      <c r="L554" s="5"/>
    </row>
    <row r="555" ht="36.0" customHeight="1">
      <c r="A555" s="7">
        <v>499.0</v>
      </c>
      <c r="B555" s="7" t="s">
        <v>377</v>
      </c>
      <c r="C555" s="7" t="s">
        <v>895</v>
      </c>
      <c r="D555" s="7" t="s">
        <v>745</v>
      </c>
      <c r="E555" s="54" t="s">
        <v>896</v>
      </c>
      <c r="F555" s="21"/>
      <c r="G555" s="7"/>
      <c r="H555" s="7"/>
      <c r="I555" s="7" t="s">
        <v>746</v>
      </c>
      <c r="J555" s="7"/>
      <c r="K555" s="4"/>
      <c r="L555" s="5"/>
    </row>
    <row r="556" ht="36.0" customHeight="1">
      <c r="A556" s="7">
        <v>500.0</v>
      </c>
      <c r="B556" s="7" t="s">
        <v>377</v>
      </c>
      <c r="C556" s="58" t="s">
        <v>897</v>
      </c>
      <c r="D556" s="58" t="s">
        <v>745</v>
      </c>
      <c r="E556" s="59" t="s">
        <v>898</v>
      </c>
      <c r="F556" s="60"/>
      <c r="G556" s="58"/>
      <c r="H556" s="58"/>
      <c r="I556" s="58" t="s">
        <v>746</v>
      </c>
      <c r="J556" s="58" t="s">
        <v>789</v>
      </c>
      <c r="K556" s="4"/>
      <c r="L556" s="5"/>
    </row>
    <row r="557" ht="36.0" customHeight="1">
      <c r="A557" s="7">
        <v>501.0</v>
      </c>
      <c r="B557" s="7" t="s">
        <v>377</v>
      </c>
      <c r="C557" s="7" t="s">
        <v>899</v>
      </c>
      <c r="D557" s="7" t="s">
        <v>745</v>
      </c>
      <c r="E557" s="54" t="s">
        <v>900</v>
      </c>
      <c r="F557" s="21"/>
      <c r="G557" s="7"/>
      <c r="H557" s="7"/>
      <c r="I557" s="7" t="s">
        <v>746</v>
      </c>
      <c r="J557" s="7"/>
      <c r="K557" s="4"/>
      <c r="L557" s="5"/>
    </row>
    <row r="558" ht="36.0" customHeight="1">
      <c r="A558" s="7">
        <v>502.0</v>
      </c>
      <c r="B558" s="7" t="s">
        <v>377</v>
      </c>
      <c r="C558" s="7" t="s">
        <v>901</v>
      </c>
      <c r="D558" s="7" t="s">
        <v>745</v>
      </c>
      <c r="E558" s="54" t="s">
        <v>902</v>
      </c>
      <c r="F558" s="21"/>
      <c r="G558" s="7"/>
      <c r="H558" s="7"/>
      <c r="I558" s="7" t="s">
        <v>746</v>
      </c>
      <c r="J558" s="7"/>
      <c r="K558" s="4"/>
      <c r="L558" s="5"/>
    </row>
    <row r="559" ht="36.0" customHeight="1">
      <c r="A559" s="7">
        <v>503.0</v>
      </c>
      <c r="B559" s="7" t="s">
        <v>377</v>
      </c>
      <c r="C559" s="38" t="s">
        <v>903</v>
      </c>
      <c r="D559" s="7" t="s">
        <v>745</v>
      </c>
      <c r="E559" s="54" t="s">
        <v>904</v>
      </c>
      <c r="F559" s="21"/>
      <c r="G559" s="7"/>
      <c r="H559" s="7"/>
      <c r="I559" s="7" t="s">
        <v>746</v>
      </c>
      <c r="J559" s="38" t="s">
        <v>884</v>
      </c>
      <c r="K559" s="4"/>
      <c r="L559" s="5"/>
    </row>
    <row r="560" ht="36.0" customHeight="1">
      <c r="A560" s="7">
        <v>504.0</v>
      </c>
      <c r="B560" s="7" t="s">
        <v>377</v>
      </c>
      <c r="C560" s="7" t="s">
        <v>905</v>
      </c>
      <c r="D560" s="7" t="s">
        <v>745</v>
      </c>
      <c r="E560" s="54" t="s">
        <v>906</v>
      </c>
      <c r="F560" s="21"/>
      <c r="G560" s="7"/>
      <c r="H560" s="7"/>
      <c r="I560" s="7" t="s">
        <v>746</v>
      </c>
      <c r="J560" s="7"/>
      <c r="K560" s="4"/>
      <c r="L560" s="5"/>
    </row>
    <row r="561" ht="36.0" customHeight="1">
      <c r="A561" s="7">
        <v>505.0</v>
      </c>
      <c r="B561" s="7" t="s">
        <v>377</v>
      </c>
      <c r="C561" s="38" t="s">
        <v>907</v>
      </c>
      <c r="D561" s="7" t="s">
        <v>745</v>
      </c>
      <c r="E561" s="54" t="s">
        <v>908</v>
      </c>
      <c r="F561" s="21"/>
      <c r="G561" s="7"/>
      <c r="H561" s="7"/>
      <c r="I561" s="7" t="s">
        <v>746</v>
      </c>
      <c r="J561" s="38" t="s">
        <v>884</v>
      </c>
      <c r="K561" s="4"/>
      <c r="L561" s="5"/>
    </row>
    <row r="562" ht="36.0" customHeight="1">
      <c r="A562" s="7">
        <v>506.0</v>
      </c>
      <c r="B562" s="7" t="s">
        <v>377</v>
      </c>
      <c r="C562" s="7" t="s">
        <v>909</v>
      </c>
      <c r="D562" s="7" t="s">
        <v>745</v>
      </c>
      <c r="E562" s="54" t="s">
        <v>910</v>
      </c>
      <c r="F562" s="21"/>
      <c r="G562" s="7"/>
      <c r="H562" s="7"/>
      <c r="I562" s="7" t="s">
        <v>746</v>
      </c>
      <c r="J562" s="7"/>
      <c r="K562" s="4"/>
      <c r="L562" s="5"/>
    </row>
    <row r="563" ht="36.0" customHeight="1">
      <c r="A563" s="7">
        <v>507.0</v>
      </c>
      <c r="B563" s="7" t="s">
        <v>377</v>
      </c>
      <c r="C563" s="7" t="s">
        <v>911</v>
      </c>
      <c r="D563" s="7" t="s">
        <v>745</v>
      </c>
      <c r="E563" s="54" t="s">
        <v>912</v>
      </c>
      <c r="F563" s="21"/>
      <c r="G563" s="7"/>
      <c r="H563" s="7"/>
      <c r="I563" s="7" t="s">
        <v>746</v>
      </c>
      <c r="J563" s="7"/>
      <c r="K563" s="4"/>
      <c r="L563" s="5"/>
    </row>
    <row r="564" ht="36.0" customHeight="1">
      <c r="A564" s="7">
        <v>508.0</v>
      </c>
      <c r="B564" s="7" t="s">
        <v>377</v>
      </c>
      <c r="C564" s="7" t="s">
        <v>913</v>
      </c>
      <c r="D564" s="7" t="s">
        <v>745</v>
      </c>
      <c r="E564" s="54" t="s">
        <v>914</v>
      </c>
      <c r="F564" s="21"/>
      <c r="G564" s="7"/>
      <c r="H564" s="7"/>
      <c r="I564" s="7" t="s">
        <v>746</v>
      </c>
      <c r="J564" s="7"/>
      <c r="K564" s="4"/>
      <c r="L564" s="5"/>
    </row>
    <row r="565" ht="36.0" customHeight="1">
      <c r="A565" s="7">
        <v>509.0</v>
      </c>
      <c r="B565" s="7" t="s">
        <v>377</v>
      </c>
      <c r="C565" s="7" t="s">
        <v>915</v>
      </c>
      <c r="D565" s="7" t="s">
        <v>745</v>
      </c>
      <c r="E565" s="54" t="s">
        <v>916</v>
      </c>
      <c r="F565" s="21"/>
      <c r="G565" s="7"/>
      <c r="H565" s="7"/>
      <c r="I565" s="7" t="s">
        <v>746</v>
      </c>
      <c r="J565" s="7"/>
      <c r="K565" s="4"/>
      <c r="L565" s="5"/>
    </row>
    <row r="566" ht="36.0" customHeight="1">
      <c r="A566" s="7">
        <v>510.0</v>
      </c>
      <c r="B566" s="7" t="s">
        <v>377</v>
      </c>
      <c r="C566" s="38" t="s">
        <v>917</v>
      </c>
      <c r="D566" s="7" t="s">
        <v>745</v>
      </c>
      <c r="E566" s="54" t="s">
        <v>918</v>
      </c>
      <c r="F566" s="21"/>
      <c r="G566" s="7"/>
      <c r="H566" s="7"/>
      <c r="I566" s="7" t="s">
        <v>746</v>
      </c>
      <c r="J566" s="38" t="s">
        <v>884</v>
      </c>
      <c r="K566" s="4"/>
      <c r="L566" s="5"/>
    </row>
    <row r="567" ht="36.0" customHeight="1">
      <c r="A567" s="7">
        <v>511.0</v>
      </c>
      <c r="B567" s="7" t="s">
        <v>377</v>
      </c>
      <c r="C567" s="7" t="s">
        <v>919</v>
      </c>
      <c r="D567" s="7" t="s">
        <v>745</v>
      </c>
      <c r="E567" s="54" t="s">
        <v>920</v>
      </c>
      <c r="F567" s="21"/>
      <c r="G567" s="7"/>
      <c r="H567" s="7"/>
      <c r="I567" s="7" t="s">
        <v>746</v>
      </c>
      <c r="J567" s="7"/>
      <c r="K567" s="4"/>
      <c r="L567" s="5"/>
    </row>
    <row r="568" ht="36.0" customHeight="1">
      <c r="A568" s="7">
        <v>512.0</v>
      </c>
      <c r="B568" s="7" t="s">
        <v>377</v>
      </c>
      <c r="C568" s="7" t="s">
        <v>921</v>
      </c>
      <c r="D568" s="7" t="s">
        <v>745</v>
      </c>
      <c r="E568" s="54" t="s">
        <v>922</v>
      </c>
      <c r="F568" s="21"/>
      <c r="G568" s="7"/>
      <c r="H568" s="7"/>
      <c r="I568" s="7" t="s">
        <v>746</v>
      </c>
      <c r="J568" s="7"/>
      <c r="K568" s="4"/>
      <c r="L568" s="5"/>
    </row>
    <row r="569" ht="36.0" customHeight="1">
      <c r="A569" s="7">
        <v>513.0</v>
      </c>
      <c r="B569" s="7" t="s">
        <v>377</v>
      </c>
      <c r="C569" s="7" t="s">
        <v>923</v>
      </c>
      <c r="D569" s="7" t="s">
        <v>745</v>
      </c>
      <c r="E569" s="54" t="s">
        <v>924</v>
      </c>
      <c r="F569" s="21"/>
      <c r="G569" s="7"/>
      <c r="H569" s="7"/>
      <c r="I569" s="7" t="s">
        <v>746</v>
      </c>
      <c r="J569" s="7"/>
      <c r="K569" s="4"/>
      <c r="L569" s="5"/>
    </row>
    <row r="570" ht="36.0" customHeight="1">
      <c r="A570" s="7">
        <v>514.0</v>
      </c>
      <c r="B570" s="7" t="s">
        <v>377</v>
      </c>
      <c r="C570" s="7" t="s">
        <v>925</v>
      </c>
      <c r="D570" s="7" t="s">
        <v>745</v>
      </c>
      <c r="E570" s="54" t="s">
        <v>926</v>
      </c>
      <c r="F570" s="21"/>
      <c r="G570" s="7"/>
      <c r="H570" s="7"/>
      <c r="I570" s="7" t="s">
        <v>746</v>
      </c>
      <c r="J570" s="7"/>
      <c r="K570" s="4"/>
      <c r="L570" s="5"/>
    </row>
    <row r="571" ht="36.0" customHeight="1">
      <c r="A571" s="7">
        <v>515.0</v>
      </c>
      <c r="B571" s="7" t="s">
        <v>377</v>
      </c>
      <c r="C571" s="7" t="s">
        <v>927</v>
      </c>
      <c r="D571" s="7" t="s">
        <v>745</v>
      </c>
      <c r="E571" s="54" t="s">
        <v>928</v>
      </c>
      <c r="F571" s="21"/>
      <c r="G571" s="7"/>
      <c r="H571" s="7"/>
      <c r="I571" s="7" t="s">
        <v>746</v>
      </c>
      <c r="J571" s="7"/>
      <c r="K571" s="4"/>
      <c r="L571" s="5"/>
    </row>
    <row r="572" ht="36.0" customHeight="1">
      <c r="A572" s="7">
        <v>516.0</v>
      </c>
      <c r="B572" s="7" t="s">
        <v>377</v>
      </c>
      <c r="C572" s="38" t="s">
        <v>929</v>
      </c>
      <c r="D572" s="7" t="s">
        <v>745</v>
      </c>
      <c r="E572" s="54" t="s">
        <v>930</v>
      </c>
      <c r="F572" s="21"/>
      <c r="G572" s="7"/>
      <c r="H572" s="7"/>
      <c r="I572" s="7" t="s">
        <v>746</v>
      </c>
      <c r="J572" s="38" t="s">
        <v>884</v>
      </c>
      <c r="K572" s="4"/>
      <c r="L572" s="5"/>
    </row>
    <row r="573" ht="36.0" customHeight="1">
      <c r="A573" s="7">
        <v>517.0</v>
      </c>
      <c r="B573" s="7" t="s">
        <v>377</v>
      </c>
      <c r="C573" s="7" t="s">
        <v>931</v>
      </c>
      <c r="D573" s="7" t="s">
        <v>745</v>
      </c>
      <c r="E573" s="54" t="s">
        <v>932</v>
      </c>
      <c r="F573" s="21"/>
      <c r="G573" s="7"/>
      <c r="H573" s="7"/>
      <c r="I573" s="7" t="s">
        <v>746</v>
      </c>
      <c r="J573" s="7"/>
      <c r="K573" s="4"/>
      <c r="L573" s="5"/>
    </row>
    <row r="574" ht="36.0" customHeight="1">
      <c r="A574" s="7">
        <v>518.0</v>
      </c>
      <c r="B574" s="7" t="s">
        <v>377</v>
      </c>
      <c r="C574" s="7" t="s">
        <v>933</v>
      </c>
      <c r="D574" s="7" t="s">
        <v>745</v>
      </c>
      <c r="E574" s="54" t="s">
        <v>934</v>
      </c>
      <c r="F574" s="21"/>
      <c r="G574" s="7"/>
      <c r="H574" s="7"/>
      <c r="I574" s="7" t="s">
        <v>746</v>
      </c>
      <c r="J574" s="7"/>
      <c r="K574" s="4"/>
      <c r="L574" s="5"/>
    </row>
    <row r="575" ht="36.0" customHeight="1">
      <c r="A575" s="7">
        <v>519.0</v>
      </c>
      <c r="B575" s="7" t="s">
        <v>377</v>
      </c>
      <c r="C575" s="7" t="s">
        <v>935</v>
      </c>
      <c r="D575" s="7" t="s">
        <v>745</v>
      </c>
      <c r="E575" s="54" t="s">
        <v>936</v>
      </c>
      <c r="F575" s="21"/>
      <c r="G575" s="7"/>
      <c r="H575" s="7"/>
      <c r="I575" s="7" t="s">
        <v>746</v>
      </c>
      <c r="J575" s="7"/>
      <c r="K575" s="4"/>
      <c r="L575" s="5"/>
    </row>
    <row r="576" ht="36.0" customHeight="1">
      <c r="A576" s="7">
        <v>520.0</v>
      </c>
      <c r="B576" s="7" t="s">
        <v>377</v>
      </c>
      <c r="C576" s="38" t="s">
        <v>937</v>
      </c>
      <c r="D576" s="7" t="s">
        <v>745</v>
      </c>
      <c r="E576" s="54" t="str">
        <f>HYPERLINK("mailto:a7mad-666@hotmail.com","a7mad-666@hotmail.com")</f>
        <v>a7mad-666@hotmail.com</v>
      </c>
      <c r="F576" s="21"/>
      <c r="G576" s="7"/>
      <c r="H576" s="7"/>
      <c r="I576" s="7" t="s">
        <v>746</v>
      </c>
      <c r="J576" s="38" t="s">
        <v>884</v>
      </c>
      <c r="K576" s="4"/>
      <c r="L576" s="5"/>
    </row>
    <row r="577" ht="36.0" customHeight="1">
      <c r="A577" s="7">
        <v>521.0</v>
      </c>
      <c r="B577" s="7" t="s">
        <v>377</v>
      </c>
      <c r="C577" s="7" t="s">
        <v>938</v>
      </c>
      <c r="D577" s="7" t="s">
        <v>745</v>
      </c>
      <c r="E577" s="54" t="s">
        <v>939</v>
      </c>
      <c r="F577" s="21"/>
      <c r="G577" s="7"/>
      <c r="H577" s="7"/>
      <c r="I577" s="7" t="s">
        <v>746</v>
      </c>
      <c r="J577" s="7"/>
      <c r="K577" s="4"/>
      <c r="L577" s="5"/>
    </row>
    <row r="578" ht="36.0" customHeight="1">
      <c r="A578" s="7">
        <v>522.0</v>
      </c>
      <c r="B578" s="7" t="s">
        <v>377</v>
      </c>
      <c r="C578" s="7" t="s">
        <v>940</v>
      </c>
      <c r="D578" s="7" t="s">
        <v>745</v>
      </c>
      <c r="E578" s="54" t="s">
        <v>941</v>
      </c>
      <c r="F578" s="21"/>
      <c r="G578" s="7"/>
      <c r="H578" s="7"/>
      <c r="I578" s="7" t="s">
        <v>746</v>
      </c>
      <c r="J578" s="7"/>
      <c r="K578" s="4"/>
      <c r="L578" s="5"/>
    </row>
    <row r="579" ht="36.0" customHeight="1">
      <c r="A579" s="7">
        <v>523.0</v>
      </c>
      <c r="B579" s="7" t="s">
        <v>377</v>
      </c>
      <c r="C579" s="7" t="s">
        <v>942</v>
      </c>
      <c r="D579" s="7" t="s">
        <v>745</v>
      </c>
      <c r="E579" s="54" t="s">
        <v>943</v>
      </c>
      <c r="F579" s="21"/>
      <c r="G579" s="7"/>
      <c r="H579" s="7"/>
      <c r="I579" s="7" t="s">
        <v>746</v>
      </c>
      <c r="J579" s="7"/>
      <c r="K579" s="4"/>
      <c r="L579" s="5"/>
    </row>
    <row r="580" ht="36.0" customHeight="1">
      <c r="A580" s="7">
        <v>524.0</v>
      </c>
      <c r="B580" s="7" t="s">
        <v>377</v>
      </c>
      <c r="C580" s="7" t="s">
        <v>944</v>
      </c>
      <c r="D580" s="7" t="s">
        <v>745</v>
      </c>
      <c r="E580" s="54" t="s">
        <v>945</v>
      </c>
      <c r="F580" s="21"/>
      <c r="G580" s="7"/>
      <c r="H580" s="7"/>
      <c r="I580" s="7" t="s">
        <v>746</v>
      </c>
      <c r="J580" s="7"/>
      <c r="K580" s="4"/>
      <c r="L580" s="5"/>
    </row>
    <row r="581" ht="36.0" customHeight="1">
      <c r="A581" s="7">
        <v>525.0</v>
      </c>
      <c r="B581" s="7" t="s">
        <v>377</v>
      </c>
      <c r="C581" s="7" t="s">
        <v>946</v>
      </c>
      <c r="D581" s="7" t="s">
        <v>745</v>
      </c>
      <c r="E581" s="54" t="s">
        <v>947</v>
      </c>
      <c r="F581" s="21"/>
      <c r="G581" s="7"/>
      <c r="H581" s="7"/>
      <c r="I581" s="7" t="s">
        <v>746</v>
      </c>
      <c r="J581" s="7"/>
      <c r="K581" s="4"/>
      <c r="L581" s="5"/>
    </row>
    <row r="582" ht="36.0" customHeight="1">
      <c r="A582" s="7">
        <v>526.0</v>
      </c>
      <c r="B582" s="7" t="s">
        <v>377</v>
      </c>
      <c r="C582" s="7" t="s">
        <v>948</v>
      </c>
      <c r="D582" s="7" t="s">
        <v>745</v>
      </c>
      <c r="E582" s="54" t="s">
        <v>949</v>
      </c>
      <c r="F582" s="21"/>
      <c r="G582" s="7"/>
      <c r="H582" s="7"/>
      <c r="I582" s="7" t="s">
        <v>746</v>
      </c>
      <c r="J582" s="7"/>
      <c r="K582" s="4"/>
      <c r="L582" s="5"/>
    </row>
    <row r="583" ht="17.2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"/>
      <c r="L583" s="5"/>
    </row>
    <row r="584" ht="36.0" customHeight="1">
      <c r="A584" s="7">
        <v>527.0</v>
      </c>
      <c r="B584" s="7" t="s">
        <v>377</v>
      </c>
      <c r="C584" s="7" t="s">
        <v>950</v>
      </c>
      <c r="D584" s="7" t="s">
        <v>35</v>
      </c>
      <c r="E584" s="54" t="s">
        <v>951</v>
      </c>
      <c r="F584" s="21"/>
      <c r="G584" s="7"/>
      <c r="H584" s="7" t="s">
        <v>952</v>
      </c>
      <c r="I584" s="7" t="s">
        <v>953</v>
      </c>
      <c r="J584" s="7"/>
      <c r="K584" s="4"/>
      <c r="L584" s="5"/>
    </row>
    <row r="585" ht="36.0" customHeight="1">
      <c r="A585" s="7">
        <v>528.0</v>
      </c>
      <c r="B585" s="7" t="s">
        <v>377</v>
      </c>
      <c r="C585" s="7" t="s">
        <v>954</v>
      </c>
      <c r="D585" s="7" t="s">
        <v>120</v>
      </c>
      <c r="E585" s="49" t="s">
        <v>955</v>
      </c>
      <c r="F585" s="21"/>
      <c r="G585" s="7"/>
      <c r="H585" s="30" t="s">
        <v>956</v>
      </c>
      <c r="I585" s="7" t="s">
        <v>953</v>
      </c>
      <c r="J585" s="38" t="s">
        <v>957</v>
      </c>
      <c r="K585" s="4"/>
      <c r="L585" s="5"/>
    </row>
    <row r="586" ht="36.0" customHeight="1">
      <c r="A586" s="7">
        <v>529.0</v>
      </c>
      <c r="B586" s="7" t="s">
        <v>377</v>
      </c>
      <c r="C586" s="38" t="s">
        <v>958</v>
      </c>
      <c r="D586" s="7" t="s">
        <v>120</v>
      </c>
      <c r="E586" s="49" t="s">
        <v>959</v>
      </c>
      <c r="F586" s="21"/>
      <c r="G586" s="7"/>
      <c r="H586" s="7"/>
      <c r="I586" s="7" t="s">
        <v>953</v>
      </c>
      <c r="J586" s="38" t="s">
        <v>957</v>
      </c>
      <c r="K586" s="4"/>
      <c r="L586" s="5"/>
    </row>
    <row r="587" ht="36.0" customHeight="1">
      <c r="A587" s="7">
        <v>530.0</v>
      </c>
      <c r="B587" s="7" t="s">
        <v>377</v>
      </c>
      <c r="C587" s="38" t="s">
        <v>960</v>
      </c>
      <c r="D587" s="7" t="s">
        <v>120</v>
      </c>
      <c r="E587" s="49" t="s">
        <v>961</v>
      </c>
      <c r="F587" s="21"/>
      <c r="G587" s="7"/>
      <c r="H587" s="58" t="s">
        <v>962</v>
      </c>
      <c r="I587" s="7" t="s">
        <v>953</v>
      </c>
      <c r="J587" s="38" t="s">
        <v>957</v>
      </c>
      <c r="K587" s="4"/>
      <c r="L587" s="5"/>
    </row>
    <row r="588" ht="36.0" customHeight="1">
      <c r="A588" s="7">
        <v>531.0</v>
      </c>
      <c r="B588" s="7" t="s">
        <v>377</v>
      </c>
      <c r="C588" s="38" t="s">
        <v>963</v>
      </c>
      <c r="D588" s="7" t="s">
        <v>120</v>
      </c>
      <c r="E588" s="49" t="s">
        <v>964</v>
      </c>
      <c r="F588" s="21"/>
      <c r="G588" s="7"/>
      <c r="H588" s="7"/>
      <c r="I588" s="7" t="s">
        <v>953</v>
      </c>
      <c r="J588" s="38" t="s">
        <v>957</v>
      </c>
      <c r="K588" s="4"/>
      <c r="L588" s="5"/>
    </row>
    <row r="589" ht="36.0" customHeight="1">
      <c r="A589" s="7">
        <v>532.0</v>
      </c>
      <c r="B589" s="7" t="s">
        <v>377</v>
      </c>
      <c r="C589" s="7" t="s">
        <v>965</v>
      </c>
      <c r="D589" s="7" t="s">
        <v>120</v>
      </c>
      <c r="E589" s="49" t="str">
        <f>HYPERLINK("mailto:asyasy234@hotmail.com","asyasy234@hotmail.com")</f>
        <v>asyasy234@hotmail.com</v>
      </c>
      <c r="F589" s="7"/>
      <c r="G589" s="7"/>
      <c r="H589" s="7"/>
      <c r="I589" s="7" t="s">
        <v>953</v>
      </c>
      <c r="J589" s="7" t="s">
        <v>686</v>
      </c>
      <c r="K589" s="4"/>
      <c r="L589" s="5"/>
    </row>
    <row r="590" ht="36.0" customHeight="1">
      <c r="A590" s="7">
        <v>533.0</v>
      </c>
      <c r="B590" s="7" t="s">
        <v>377</v>
      </c>
      <c r="C590" s="7" t="s">
        <v>966</v>
      </c>
      <c r="D590" s="7" t="s">
        <v>120</v>
      </c>
      <c r="E590" s="49" t="str">
        <f>HYPERLINK("mailto:mmomm35@hotmail.com","mmomm35@hotmail.com")</f>
        <v>mmomm35@hotmail.com</v>
      </c>
      <c r="F590" s="7"/>
      <c r="G590" s="7"/>
      <c r="H590" s="7"/>
      <c r="I590" s="7" t="s">
        <v>953</v>
      </c>
      <c r="J590" s="7" t="s">
        <v>686</v>
      </c>
      <c r="K590" s="4"/>
      <c r="L590" s="5"/>
    </row>
    <row r="591" ht="36.0" customHeight="1">
      <c r="A591" s="7">
        <v>534.0</v>
      </c>
      <c r="B591" s="7" t="s">
        <v>377</v>
      </c>
      <c r="C591" s="7" t="s">
        <v>967</v>
      </c>
      <c r="D591" s="7" t="s">
        <v>120</v>
      </c>
      <c r="E591" s="49" t="str">
        <f>HYPERLINK("mailto:alhamdan__@hotmail.com","alhamdan__@hotmail.com")</f>
        <v>alhamdan__@hotmail.com</v>
      </c>
      <c r="F591" s="7"/>
      <c r="G591" s="7"/>
      <c r="H591" s="7"/>
      <c r="I591" s="7" t="s">
        <v>953</v>
      </c>
      <c r="J591" s="7" t="s">
        <v>686</v>
      </c>
      <c r="K591" s="4"/>
      <c r="L591" s="5"/>
    </row>
    <row r="592" ht="36.0" customHeight="1">
      <c r="A592" s="7">
        <v>535.0</v>
      </c>
      <c r="B592" s="7" t="s">
        <v>377</v>
      </c>
      <c r="C592" s="7" t="s">
        <v>968</v>
      </c>
      <c r="D592" s="7" t="s">
        <v>120</v>
      </c>
      <c r="E592" s="49" t="str">
        <f>HYPERLINK("mailto:aliforsamsung555@gmail.com","aliforsamsung555@gmail.com")</f>
        <v>aliforsamsung555@gmail.com</v>
      </c>
      <c r="F592" s="49"/>
      <c r="G592" s="7"/>
      <c r="H592" s="7"/>
      <c r="I592" s="7" t="s">
        <v>953</v>
      </c>
      <c r="J592" s="7" t="s">
        <v>686</v>
      </c>
      <c r="K592" s="4"/>
      <c r="L592" s="5"/>
    </row>
    <row r="593" ht="36.0" customHeight="1">
      <c r="A593" s="7">
        <v>536.0</v>
      </c>
      <c r="B593" s="7" t="s">
        <v>377</v>
      </c>
      <c r="C593" s="7" t="s">
        <v>969</v>
      </c>
      <c r="D593" s="7" t="s">
        <v>80</v>
      </c>
      <c r="E593" s="49" t="str">
        <f>HYPERLINK("mailto:a.m1415@hotmail.com","a.m1415@hotmail.com")</f>
        <v>a.m1415@hotmail.com</v>
      </c>
      <c r="F593" s="49"/>
      <c r="G593" s="7"/>
      <c r="H593" s="7"/>
      <c r="I593" s="7" t="s">
        <v>953</v>
      </c>
      <c r="J593" s="7" t="s">
        <v>686</v>
      </c>
      <c r="K593" s="4"/>
      <c r="L593" s="5"/>
    </row>
    <row r="594" ht="36.0" customHeight="1">
      <c r="A594" s="7">
        <v>537.0</v>
      </c>
      <c r="B594" s="7" t="s">
        <v>377</v>
      </c>
      <c r="C594" s="7" t="s">
        <v>970</v>
      </c>
      <c r="D594" s="7" t="s">
        <v>80</v>
      </c>
      <c r="E594" s="49" t="str">
        <f>HYPERLINK("mailto:im33@msn.com","im33@msn.com")</f>
        <v>im33@msn.com</v>
      </c>
      <c r="F594" s="49"/>
      <c r="G594" s="7"/>
      <c r="H594" s="7"/>
      <c r="I594" s="7" t="s">
        <v>953</v>
      </c>
      <c r="J594" s="7" t="s">
        <v>686</v>
      </c>
      <c r="K594" s="4"/>
      <c r="L594" s="5"/>
    </row>
    <row r="595" ht="36.0" customHeight="1">
      <c r="A595" s="7">
        <v>538.0</v>
      </c>
      <c r="B595" s="7" t="s">
        <v>377</v>
      </c>
      <c r="C595" s="7" t="s">
        <v>971</v>
      </c>
      <c r="D595" s="7" t="s">
        <v>80</v>
      </c>
      <c r="E595" s="49" t="str">
        <f>HYPERLINK("mailto:F.K.M-969@HOTMAIL.COM","F.K.M-969@HOTMAIL.COM")</f>
        <v>F.K.M-969@HOTMAIL.COM</v>
      </c>
      <c r="F595" s="49"/>
      <c r="G595" s="7"/>
      <c r="H595" s="7"/>
      <c r="I595" s="7" t="s">
        <v>953</v>
      </c>
      <c r="J595" s="7" t="s">
        <v>686</v>
      </c>
      <c r="K595" s="4"/>
      <c r="L595" s="5"/>
    </row>
    <row r="596" ht="36.0" customHeight="1">
      <c r="A596" s="7">
        <v>539.0</v>
      </c>
      <c r="B596" s="7" t="s">
        <v>377</v>
      </c>
      <c r="C596" s="7" t="s">
        <v>972</v>
      </c>
      <c r="D596" s="7" t="s">
        <v>80</v>
      </c>
      <c r="E596" s="49" t="str">
        <f>HYPERLINK("mailto:ali2011ha@gmail.com","ali2011ha@gmail.com")</f>
        <v>ali2011ha@gmail.com</v>
      </c>
      <c r="F596" s="21"/>
      <c r="G596" s="7"/>
      <c r="H596" s="7"/>
      <c r="I596" s="7" t="s">
        <v>953</v>
      </c>
      <c r="J596" s="7" t="s">
        <v>686</v>
      </c>
      <c r="K596" s="4"/>
      <c r="L596" s="5"/>
    </row>
    <row r="597" ht="36.0" customHeight="1">
      <c r="A597" s="7">
        <v>540.0</v>
      </c>
      <c r="B597" s="7" t="s">
        <v>377</v>
      </c>
      <c r="C597" s="7" t="s">
        <v>973</v>
      </c>
      <c r="D597" s="7" t="s">
        <v>80</v>
      </c>
      <c r="E597" s="54" t="s">
        <v>974</v>
      </c>
      <c r="F597" s="7"/>
      <c r="G597" s="7"/>
      <c r="H597" s="7"/>
      <c r="I597" s="7" t="s">
        <v>953</v>
      </c>
      <c r="J597" s="7" t="s">
        <v>686</v>
      </c>
      <c r="K597" s="4"/>
      <c r="L597" s="5"/>
    </row>
    <row r="598" ht="36.0" customHeight="1">
      <c r="A598" s="7">
        <v>541.0</v>
      </c>
      <c r="B598" s="7" t="s">
        <v>377</v>
      </c>
      <c r="C598" s="7" t="s">
        <v>975</v>
      </c>
      <c r="D598" s="7" t="s">
        <v>80</v>
      </c>
      <c r="E598" s="54" t="s">
        <v>976</v>
      </c>
      <c r="F598" s="7"/>
      <c r="G598" s="7"/>
      <c r="H598" s="58" t="s">
        <v>977</v>
      </c>
      <c r="I598" s="7" t="s">
        <v>953</v>
      </c>
      <c r="J598" s="7" t="s">
        <v>978</v>
      </c>
      <c r="K598" s="4"/>
      <c r="L598" s="5"/>
    </row>
    <row r="599" ht="36.0" customHeight="1">
      <c r="A599" s="55" t="s">
        <v>979</v>
      </c>
      <c r="B599" s="56"/>
      <c r="C599" s="56"/>
      <c r="D599" s="56"/>
      <c r="E599" s="56"/>
      <c r="F599" s="56"/>
      <c r="G599" s="56"/>
      <c r="H599" s="56"/>
      <c r="I599" s="56"/>
      <c r="J599" s="57"/>
      <c r="K599" s="4"/>
      <c r="L599" s="5"/>
    </row>
    <row r="600" ht="36.0" customHeight="1">
      <c r="A600" s="7">
        <v>542.0</v>
      </c>
      <c r="B600" s="7">
        <v>967.0</v>
      </c>
      <c r="C600" s="7" t="s">
        <v>632</v>
      </c>
      <c r="D600" s="7" t="s">
        <v>980</v>
      </c>
      <c r="E600" s="54" t="s">
        <v>981</v>
      </c>
      <c r="F600" s="7"/>
      <c r="G600" s="7"/>
      <c r="H600" s="7"/>
      <c r="I600" s="7" t="s">
        <v>953</v>
      </c>
      <c r="J600" s="7"/>
      <c r="K600" s="4"/>
      <c r="L600" s="5"/>
    </row>
    <row r="601" ht="36.0" customHeight="1">
      <c r="A601" s="7">
        <v>543.0</v>
      </c>
      <c r="B601" s="7">
        <v>1021.0</v>
      </c>
      <c r="C601" s="7" t="s">
        <v>671</v>
      </c>
      <c r="D601" s="7" t="s">
        <v>980</v>
      </c>
      <c r="E601" s="54" t="s">
        <v>672</v>
      </c>
      <c r="F601" s="7"/>
      <c r="G601" s="7"/>
      <c r="H601" s="7"/>
      <c r="I601" s="7" t="s">
        <v>953</v>
      </c>
      <c r="J601" s="7"/>
      <c r="K601" s="4"/>
      <c r="L601" s="5"/>
    </row>
    <row r="602" ht="36.0" customHeight="1">
      <c r="A602" s="7">
        <v>544.0</v>
      </c>
      <c r="B602" s="7">
        <v>1032.0</v>
      </c>
      <c r="C602" s="31" t="s">
        <v>982</v>
      </c>
      <c r="D602" s="7" t="s">
        <v>980</v>
      </c>
      <c r="E602" s="54" t="s">
        <v>983</v>
      </c>
      <c r="F602" s="7"/>
      <c r="G602" s="7"/>
      <c r="H602" s="7"/>
      <c r="I602" s="7" t="s">
        <v>953</v>
      </c>
      <c r="J602" s="31" t="s">
        <v>984</v>
      </c>
      <c r="K602" s="4"/>
      <c r="L602" s="5"/>
    </row>
    <row r="603" ht="36.0" customHeight="1">
      <c r="A603" s="7">
        <v>545.0</v>
      </c>
      <c r="B603" s="7">
        <v>1339.0</v>
      </c>
      <c r="C603" s="31" t="s">
        <v>985</v>
      </c>
      <c r="D603" s="7" t="s">
        <v>980</v>
      </c>
      <c r="E603" s="54" t="s">
        <v>986</v>
      </c>
      <c r="F603" s="7"/>
      <c r="G603" s="7"/>
      <c r="H603" s="7"/>
      <c r="I603" s="7" t="s">
        <v>953</v>
      </c>
      <c r="J603" s="31" t="s">
        <v>984</v>
      </c>
      <c r="K603" s="4"/>
      <c r="L603" s="5"/>
    </row>
    <row r="604" ht="36.0" customHeight="1">
      <c r="A604" s="7">
        <v>546.0</v>
      </c>
      <c r="B604" s="7">
        <v>1500.0</v>
      </c>
      <c r="C604" s="31" t="s">
        <v>987</v>
      </c>
      <c r="D604" s="7" t="s">
        <v>980</v>
      </c>
      <c r="E604" s="54" t="s">
        <v>988</v>
      </c>
      <c r="F604" s="7"/>
      <c r="G604" s="7"/>
      <c r="H604" s="7"/>
      <c r="I604" s="7" t="s">
        <v>953</v>
      </c>
      <c r="J604" s="31" t="s">
        <v>984</v>
      </c>
      <c r="K604" s="4"/>
      <c r="L604" s="5"/>
    </row>
    <row r="605" ht="36.0" customHeight="1">
      <c r="A605" s="7">
        <v>547.0</v>
      </c>
      <c r="B605" s="7">
        <v>940.0</v>
      </c>
      <c r="C605" s="7" t="s">
        <v>618</v>
      </c>
      <c r="D605" s="7" t="s">
        <v>980</v>
      </c>
      <c r="E605" s="54" t="s">
        <v>989</v>
      </c>
      <c r="F605" s="21"/>
      <c r="G605" s="7"/>
      <c r="H605" s="7"/>
      <c r="I605" s="7" t="s">
        <v>953</v>
      </c>
      <c r="J605" s="7"/>
      <c r="K605" s="4"/>
      <c r="L605" s="5"/>
    </row>
    <row r="606" ht="36.0" customHeight="1">
      <c r="A606" s="7">
        <v>548.0</v>
      </c>
      <c r="B606" s="7">
        <v>788.0</v>
      </c>
      <c r="C606" s="7" t="s">
        <v>657</v>
      </c>
      <c r="D606" s="7" t="s">
        <v>980</v>
      </c>
      <c r="E606" s="49" t="s">
        <v>658</v>
      </c>
      <c r="F606" s="21"/>
      <c r="G606" s="7"/>
      <c r="H606" s="7"/>
      <c r="I606" s="7" t="s">
        <v>953</v>
      </c>
      <c r="J606" s="7"/>
      <c r="K606" s="4"/>
      <c r="L606" s="5"/>
    </row>
    <row r="607" ht="36.0" customHeight="1">
      <c r="A607" s="7">
        <v>549.0</v>
      </c>
      <c r="B607" s="7">
        <v>785.0</v>
      </c>
      <c r="C607" s="7" t="s">
        <v>656</v>
      </c>
      <c r="D607" s="7" t="s">
        <v>980</v>
      </c>
      <c r="E607" s="54" t="str">
        <f>HYPERLINK("mailto:aborad77_8@hotmail.com","aborad77_8@hotmail.com")</f>
        <v>aborad77_8@hotmail.com</v>
      </c>
      <c r="F607" s="49"/>
      <c r="G607" s="7"/>
      <c r="H607" s="7"/>
      <c r="I607" s="7" t="s">
        <v>953</v>
      </c>
      <c r="J607" s="7"/>
      <c r="K607" s="4"/>
      <c r="L607" s="5"/>
    </row>
    <row r="608" ht="36.0" customHeight="1">
      <c r="A608" s="7">
        <v>550.0</v>
      </c>
      <c r="B608" s="7">
        <v>771.0</v>
      </c>
      <c r="C608" s="31" t="s">
        <v>631</v>
      </c>
      <c r="D608" s="7" t="s">
        <v>980</v>
      </c>
      <c r="E608" s="54" t="str">
        <f>HYPERLINK("mailto:rashidy.j@hotmail.com","rashidy.j@hotmail.com")</f>
        <v>rashidy.j@hotmail.com</v>
      </c>
      <c r="F608" s="49"/>
      <c r="G608" s="7"/>
      <c r="H608" s="7"/>
      <c r="I608" s="7" t="s">
        <v>953</v>
      </c>
      <c r="J608" s="31" t="s">
        <v>984</v>
      </c>
      <c r="K608" s="4"/>
      <c r="L608" s="5"/>
    </row>
    <row r="609" ht="36.0" customHeight="1">
      <c r="A609" s="7">
        <v>551.0</v>
      </c>
      <c r="B609" s="7">
        <v>769.0</v>
      </c>
      <c r="C609" s="7" t="s">
        <v>629</v>
      </c>
      <c r="D609" s="7" t="s">
        <v>980</v>
      </c>
      <c r="E609" s="54" t="str">
        <f>HYPERLINK("mailto:msngo5235@gmail.com","msngo5235@gmail.com")</f>
        <v>msngo5235@gmail.com</v>
      </c>
      <c r="F609" s="49"/>
      <c r="G609" s="7"/>
      <c r="H609" s="7"/>
      <c r="I609" s="7" t="s">
        <v>953</v>
      </c>
      <c r="J609" s="7"/>
      <c r="K609" s="4"/>
      <c r="L609" s="5"/>
    </row>
    <row r="610" ht="36.0" customHeight="1">
      <c r="A610" s="7">
        <v>552.0</v>
      </c>
      <c r="B610" s="7">
        <v>710.0</v>
      </c>
      <c r="C610" s="7" t="s">
        <v>609</v>
      </c>
      <c r="D610" s="7" t="s">
        <v>980</v>
      </c>
      <c r="E610" s="49" t="s">
        <v>341</v>
      </c>
      <c r="F610" s="49"/>
      <c r="G610" s="7"/>
      <c r="H610" s="7"/>
      <c r="I610" s="7" t="s">
        <v>953</v>
      </c>
      <c r="J610" s="38" t="s">
        <v>957</v>
      </c>
      <c r="K610" s="4"/>
      <c r="L610" s="5"/>
    </row>
    <row r="611" ht="36.0" customHeight="1">
      <c r="A611" s="7">
        <v>553.0</v>
      </c>
      <c r="B611" s="7">
        <v>654.0</v>
      </c>
      <c r="C611" s="7" t="s">
        <v>223</v>
      </c>
      <c r="D611" s="7" t="s">
        <v>980</v>
      </c>
      <c r="E611" s="54" t="str">
        <f>HYPERLINK("mailto:zizoo23@outlook.sa","zizoo23@outlook.sa")</f>
        <v>zizoo23@outlook.sa</v>
      </c>
      <c r="F611" s="49"/>
      <c r="G611" s="7"/>
      <c r="H611" s="7"/>
      <c r="I611" s="7" t="s">
        <v>953</v>
      </c>
      <c r="J611" s="7"/>
      <c r="K611" s="4"/>
      <c r="L611" s="5"/>
    </row>
    <row r="612" ht="36.0" customHeight="1">
      <c r="A612" s="7">
        <v>554.0</v>
      </c>
      <c r="B612" s="7">
        <v>580.0</v>
      </c>
      <c r="C612" s="7" t="s">
        <v>990</v>
      </c>
      <c r="D612" s="7" t="s">
        <v>980</v>
      </c>
      <c r="E612" s="49" t="s">
        <v>338</v>
      </c>
      <c r="F612" s="49"/>
      <c r="G612" s="7"/>
      <c r="H612" s="7"/>
      <c r="I612" s="7" t="s">
        <v>953</v>
      </c>
      <c r="J612" s="38" t="s">
        <v>991</v>
      </c>
      <c r="K612" s="4"/>
      <c r="L612" s="5"/>
    </row>
    <row r="613" ht="36.0" customHeight="1">
      <c r="A613" s="7">
        <v>555.0</v>
      </c>
      <c r="B613" s="39">
        <v>542.0</v>
      </c>
      <c r="C613" s="39" t="s">
        <v>992</v>
      </c>
      <c r="D613" s="7" t="s">
        <v>980</v>
      </c>
      <c r="E613" s="16" t="str">
        <f>HYPERLINK("mailto:MATAR8@windowslive.com","MATAR8@windowslive.com")</f>
        <v>MATAR8@windowslive.com</v>
      </c>
      <c r="F613" s="49"/>
      <c r="G613" s="7"/>
      <c r="H613" s="7"/>
      <c r="I613" s="7" t="s">
        <v>953</v>
      </c>
      <c r="J613" s="7"/>
      <c r="K613" s="4"/>
      <c r="L613" s="5"/>
    </row>
    <row r="614" ht="36.0" customHeight="1">
      <c r="A614" s="7">
        <v>556.0</v>
      </c>
      <c r="B614" s="7">
        <v>489.0</v>
      </c>
      <c r="C614" s="7" t="s">
        <v>385</v>
      </c>
      <c r="D614" s="7" t="s">
        <v>980</v>
      </c>
      <c r="E614" s="49" t="s">
        <v>387</v>
      </c>
      <c r="F614" s="21"/>
      <c r="G614" s="7"/>
      <c r="H614" s="7"/>
      <c r="I614" s="7" t="s">
        <v>953</v>
      </c>
      <c r="J614" s="7"/>
      <c r="K614" s="4"/>
      <c r="L614" s="5"/>
    </row>
    <row r="615" ht="36.0" customHeight="1">
      <c r="A615" s="7">
        <v>557.0</v>
      </c>
      <c r="B615" s="7">
        <v>488.0</v>
      </c>
      <c r="C615" s="39" t="s">
        <v>993</v>
      </c>
      <c r="D615" s="7" t="s">
        <v>980</v>
      </c>
      <c r="E615" s="16" t="str">
        <f>HYPERLINK("mailto:salem.awwad1986@gmail.com","salem.awwad1986@gmail.com")</f>
        <v>salem.awwad1986@gmail.com</v>
      </c>
      <c r="F615" s="21"/>
      <c r="G615" s="7"/>
      <c r="H615" s="7"/>
      <c r="I615" s="7" t="s">
        <v>953</v>
      </c>
      <c r="J615" s="7"/>
      <c r="K615" s="4"/>
      <c r="L615" s="5"/>
    </row>
    <row r="616" ht="18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"/>
      <c r="L616" s="5"/>
    </row>
    <row r="617" ht="56.25" customHeight="1">
      <c r="A617" s="61">
        <v>558.0</v>
      </c>
      <c r="B617" s="61" t="s">
        <v>994</v>
      </c>
      <c r="C617" s="39" t="s">
        <v>995</v>
      </c>
      <c r="D617" s="7" t="s">
        <v>996</v>
      </c>
      <c r="E617" s="16" t="s">
        <v>997</v>
      </c>
      <c r="F617" s="62"/>
      <c r="G617" s="61"/>
      <c r="H617" s="7"/>
      <c r="I617" s="7" t="s">
        <v>998</v>
      </c>
      <c r="J617" s="61" t="s">
        <v>999</v>
      </c>
      <c r="K617" s="4"/>
      <c r="L617" s="5"/>
    </row>
    <row r="618" ht="56.25" customHeight="1">
      <c r="A618" s="61">
        <v>559.0</v>
      </c>
      <c r="B618" s="61" t="s">
        <v>1000</v>
      </c>
      <c r="C618" s="39" t="s">
        <v>1001</v>
      </c>
      <c r="D618" s="7" t="s">
        <v>996</v>
      </c>
      <c r="E618" s="16" t="s">
        <v>1002</v>
      </c>
      <c r="F618" s="62"/>
      <c r="G618" s="61"/>
      <c r="H618" s="7"/>
      <c r="I618" s="7" t="s">
        <v>998</v>
      </c>
      <c r="J618" s="61" t="s">
        <v>999</v>
      </c>
      <c r="K618" s="4"/>
      <c r="L618" s="5"/>
    </row>
    <row r="619" ht="56.25" customHeight="1">
      <c r="A619" s="61">
        <v>560.0</v>
      </c>
      <c r="B619" s="61" t="s">
        <v>1003</v>
      </c>
      <c r="C619" s="39" t="s">
        <v>1004</v>
      </c>
      <c r="D619" s="7" t="s">
        <v>996</v>
      </c>
      <c r="E619" s="16" t="s">
        <v>1005</v>
      </c>
      <c r="F619" s="62"/>
      <c r="G619" s="61"/>
      <c r="H619" s="7"/>
      <c r="I619" s="7" t="s">
        <v>998</v>
      </c>
      <c r="J619" s="61" t="s">
        <v>999</v>
      </c>
      <c r="K619" s="4"/>
      <c r="L619" s="5"/>
    </row>
    <row r="620" ht="56.25" customHeight="1">
      <c r="A620" s="61">
        <v>561.0</v>
      </c>
      <c r="B620" s="61" t="s">
        <v>1006</v>
      </c>
      <c r="C620" s="39" t="s">
        <v>751</v>
      </c>
      <c r="D620" s="7" t="s">
        <v>996</v>
      </c>
      <c r="E620" s="16" t="s">
        <v>752</v>
      </c>
      <c r="F620" s="62"/>
      <c r="G620" s="61"/>
      <c r="H620" s="7"/>
      <c r="I620" s="7" t="s">
        <v>998</v>
      </c>
      <c r="J620" s="61" t="s">
        <v>999</v>
      </c>
      <c r="K620" s="4"/>
      <c r="L620" s="5"/>
    </row>
    <row r="621" ht="56.25" customHeight="1">
      <c r="A621" s="61">
        <v>562.0</v>
      </c>
      <c r="B621" s="61" t="s">
        <v>1007</v>
      </c>
      <c r="C621" s="39" t="s">
        <v>1008</v>
      </c>
      <c r="D621" s="7" t="s">
        <v>996</v>
      </c>
      <c r="E621" s="16" t="s">
        <v>1009</v>
      </c>
      <c r="F621" s="62"/>
      <c r="G621" s="61"/>
      <c r="H621" s="7"/>
      <c r="I621" s="7" t="s">
        <v>998</v>
      </c>
      <c r="J621" s="61" t="s">
        <v>999</v>
      </c>
      <c r="K621" s="4"/>
      <c r="L621" s="5"/>
    </row>
    <row r="622" ht="56.25" customHeight="1">
      <c r="A622" s="61">
        <v>563.0</v>
      </c>
      <c r="B622" s="61" t="s">
        <v>1010</v>
      </c>
      <c r="C622" s="39" t="s">
        <v>1011</v>
      </c>
      <c r="D622" s="7" t="s">
        <v>996</v>
      </c>
      <c r="E622" s="16" t="s">
        <v>1012</v>
      </c>
      <c r="F622" s="62"/>
      <c r="G622" s="61"/>
      <c r="H622" s="7"/>
      <c r="I622" s="7" t="s">
        <v>998</v>
      </c>
      <c r="J622" s="61" t="s">
        <v>999</v>
      </c>
      <c r="K622" s="4"/>
      <c r="L622" s="5"/>
    </row>
    <row r="623" ht="56.25" customHeight="1">
      <c r="A623" s="61">
        <v>564.0</v>
      </c>
      <c r="B623" s="61" t="s">
        <v>1013</v>
      </c>
      <c r="C623" s="39" t="s">
        <v>1014</v>
      </c>
      <c r="D623" s="7" t="s">
        <v>996</v>
      </c>
      <c r="E623" s="16" t="s">
        <v>1015</v>
      </c>
      <c r="F623" s="62"/>
      <c r="G623" s="61"/>
      <c r="H623" s="7"/>
      <c r="I623" s="7" t="s">
        <v>998</v>
      </c>
      <c r="J623" s="38" t="s">
        <v>1016</v>
      </c>
      <c r="K623" s="4"/>
      <c r="L623" s="5"/>
    </row>
    <row r="624" ht="56.25" customHeight="1">
      <c r="A624" s="61">
        <v>565.0</v>
      </c>
      <c r="B624" s="61" t="s">
        <v>1017</v>
      </c>
      <c r="C624" s="39" t="s">
        <v>1018</v>
      </c>
      <c r="D624" s="7" t="s">
        <v>996</v>
      </c>
      <c r="E624" s="16" t="s">
        <v>1019</v>
      </c>
      <c r="F624" s="62"/>
      <c r="G624" s="61"/>
      <c r="H624" s="7"/>
      <c r="I624" s="7" t="s">
        <v>998</v>
      </c>
      <c r="J624" s="38" t="s">
        <v>957</v>
      </c>
      <c r="K624" s="4"/>
      <c r="L624" s="5"/>
    </row>
    <row r="625" ht="56.25" customHeight="1">
      <c r="A625" s="61">
        <v>566.0</v>
      </c>
      <c r="B625" s="61" t="s">
        <v>1020</v>
      </c>
      <c r="C625" s="39" t="s">
        <v>1021</v>
      </c>
      <c r="D625" s="7" t="s">
        <v>996</v>
      </c>
      <c r="E625" s="16" t="s">
        <v>1022</v>
      </c>
      <c r="F625" s="62"/>
      <c r="G625" s="61"/>
      <c r="H625" s="7"/>
      <c r="I625" s="7" t="s">
        <v>998</v>
      </c>
      <c r="J625" s="61" t="s">
        <v>999</v>
      </c>
      <c r="K625" s="4"/>
      <c r="L625" s="5"/>
    </row>
    <row r="626" ht="56.25" customHeight="1">
      <c r="A626" s="61">
        <v>567.0</v>
      </c>
      <c r="B626" s="61" t="s">
        <v>1023</v>
      </c>
      <c r="C626" s="39" t="s">
        <v>1024</v>
      </c>
      <c r="D626" s="7" t="s">
        <v>996</v>
      </c>
      <c r="E626" s="16" t="s">
        <v>1025</v>
      </c>
      <c r="F626" s="62"/>
      <c r="G626" s="61"/>
      <c r="H626" s="7"/>
      <c r="I626" s="7" t="s">
        <v>998</v>
      </c>
      <c r="J626" s="38" t="s">
        <v>957</v>
      </c>
      <c r="K626" s="4"/>
      <c r="L626" s="5"/>
    </row>
    <row r="627" ht="56.25" customHeight="1">
      <c r="A627" s="61">
        <v>568.0</v>
      </c>
      <c r="B627" s="61" t="s">
        <v>1026</v>
      </c>
      <c r="C627" s="39" t="s">
        <v>1027</v>
      </c>
      <c r="D627" s="7" t="s">
        <v>996</v>
      </c>
      <c r="E627" s="16" t="s">
        <v>1028</v>
      </c>
      <c r="F627" s="62"/>
      <c r="G627" s="61"/>
      <c r="H627" s="7"/>
      <c r="I627" s="7" t="s">
        <v>998</v>
      </c>
      <c r="J627" s="61" t="s">
        <v>999</v>
      </c>
      <c r="K627" s="4"/>
      <c r="L627" s="5"/>
    </row>
    <row r="628" ht="56.25" customHeight="1">
      <c r="A628" s="61">
        <v>569.0</v>
      </c>
      <c r="B628" s="61" t="s">
        <v>1029</v>
      </c>
      <c r="C628" s="39" t="s">
        <v>1030</v>
      </c>
      <c r="D628" s="7" t="s">
        <v>996</v>
      </c>
      <c r="E628" s="16" t="s">
        <v>1031</v>
      </c>
      <c r="F628" s="62"/>
      <c r="G628" s="61"/>
      <c r="H628" s="7"/>
      <c r="I628" s="7" t="s">
        <v>998</v>
      </c>
      <c r="J628" s="61" t="s">
        <v>999</v>
      </c>
      <c r="K628" s="4"/>
      <c r="L628" s="5"/>
    </row>
    <row r="629" ht="56.25" customHeight="1">
      <c r="A629" s="61">
        <v>570.0</v>
      </c>
      <c r="B629" s="61" t="s">
        <v>1032</v>
      </c>
      <c r="C629" s="39" t="s">
        <v>1033</v>
      </c>
      <c r="D629" s="7" t="s">
        <v>996</v>
      </c>
      <c r="E629" s="16" t="s">
        <v>1034</v>
      </c>
      <c r="F629" s="62"/>
      <c r="G629" s="61"/>
      <c r="H629" s="7"/>
      <c r="I629" s="7" t="s">
        <v>998</v>
      </c>
      <c r="J629" s="61" t="s">
        <v>999</v>
      </c>
      <c r="K629" s="4"/>
      <c r="L629" s="5"/>
    </row>
    <row r="630" ht="56.25" customHeight="1">
      <c r="A630" s="61">
        <v>571.0</v>
      </c>
      <c r="B630" s="61" t="s">
        <v>1035</v>
      </c>
      <c r="C630" s="39" t="s">
        <v>1036</v>
      </c>
      <c r="D630" s="7" t="s">
        <v>996</v>
      </c>
      <c r="E630" s="16" t="s">
        <v>1037</v>
      </c>
      <c r="F630" s="62"/>
      <c r="G630" s="61"/>
      <c r="H630" s="7"/>
      <c r="I630" s="7" t="s">
        <v>998</v>
      </c>
      <c r="J630" s="61" t="s">
        <v>999</v>
      </c>
      <c r="K630" s="4"/>
      <c r="L630" s="5"/>
    </row>
    <row r="631" ht="56.25" customHeight="1">
      <c r="A631" s="61">
        <v>572.0</v>
      </c>
      <c r="B631" s="61" t="s">
        <v>1038</v>
      </c>
      <c r="C631" s="39" t="s">
        <v>1039</v>
      </c>
      <c r="D631" s="7" t="s">
        <v>996</v>
      </c>
      <c r="E631" s="16" t="s">
        <v>1040</v>
      </c>
      <c r="F631" s="62"/>
      <c r="G631" s="61"/>
      <c r="H631" s="7"/>
      <c r="I631" s="7" t="s">
        <v>998</v>
      </c>
      <c r="J631" s="61" t="s">
        <v>999</v>
      </c>
      <c r="K631" s="4"/>
      <c r="L631" s="5"/>
    </row>
    <row r="632" ht="56.25" customHeight="1">
      <c r="A632" s="61">
        <v>573.0</v>
      </c>
      <c r="B632" s="61" t="s">
        <v>1041</v>
      </c>
      <c r="C632" s="39" t="s">
        <v>1042</v>
      </c>
      <c r="D632" s="7" t="s">
        <v>996</v>
      </c>
      <c r="E632" s="16" t="s">
        <v>1043</v>
      </c>
      <c r="F632" s="62"/>
      <c r="G632" s="61"/>
      <c r="H632" s="7"/>
      <c r="I632" s="7" t="s">
        <v>998</v>
      </c>
      <c r="J632" s="61" t="s">
        <v>999</v>
      </c>
      <c r="K632" s="4"/>
      <c r="L632" s="5"/>
    </row>
    <row r="633" ht="56.25" customHeight="1">
      <c r="A633" s="61">
        <v>574.0</v>
      </c>
      <c r="B633" s="61" t="s">
        <v>1044</v>
      </c>
      <c r="C633" s="39" t="s">
        <v>1045</v>
      </c>
      <c r="D633" s="7" t="s">
        <v>996</v>
      </c>
      <c r="E633" s="16" t="s">
        <v>1046</v>
      </c>
      <c r="F633" s="62"/>
      <c r="G633" s="61"/>
      <c r="H633" s="7"/>
      <c r="I633" s="7" t="s">
        <v>998</v>
      </c>
      <c r="J633" s="61" t="s">
        <v>999</v>
      </c>
      <c r="K633" s="4"/>
      <c r="L633" s="5"/>
    </row>
    <row r="634" ht="56.25" customHeight="1">
      <c r="A634" s="61">
        <v>575.0</v>
      </c>
      <c r="B634" s="61" t="s">
        <v>1047</v>
      </c>
      <c r="C634" s="39" t="s">
        <v>1048</v>
      </c>
      <c r="D634" s="7" t="s">
        <v>996</v>
      </c>
      <c r="E634" s="16" t="s">
        <v>1049</v>
      </c>
      <c r="F634" s="62"/>
      <c r="G634" s="61"/>
      <c r="H634" s="7"/>
      <c r="I634" s="7" t="s">
        <v>998</v>
      </c>
      <c r="J634" s="38" t="s">
        <v>957</v>
      </c>
      <c r="K634" s="4"/>
      <c r="L634" s="5"/>
    </row>
    <row r="635" ht="56.25" customHeight="1">
      <c r="A635" s="61">
        <v>576.0</v>
      </c>
      <c r="B635" s="61" t="s">
        <v>1050</v>
      </c>
      <c r="C635" s="39" t="s">
        <v>1051</v>
      </c>
      <c r="D635" s="7" t="s">
        <v>996</v>
      </c>
      <c r="E635" s="16" t="s">
        <v>1052</v>
      </c>
      <c r="F635" s="62"/>
      <c r="G635" s="61"/>
      <c r="H635" s="7"/>
      <c r="I635" s="7" t="s">
        <v>998</v>
      </c>
      <c r="J635" s="61" t="s">
        <v>999</v>
      </c>
      <c r="K635" s="4"/>
      <c r="L635" s="5"/>
    </row>
    <row r="636" ht="56.25" customHeight="1">
      <c r="A636" s="61">
        <v>577.0</v>
      </c>
      <c r="B636" s="61" t="s">
        <v>1053</v>
      </c>
      <c r="C636" s="39" t="s">
        <v>1054</v>
      </c>
      <c r="D636" s="7" t="s">
        <v>996</v>
      </c>
      <c r="E636" s="16" t="s">
        <v>1055</v>
      </c>
      <c r="F636" s="62"/>
      <c r="G636" s="61"/>
      <c r="H636" s="7"/>
      <c r="I636" s="7" t="s">
        <v>998</v>
      </c>
      <c r="J636" s="61" t="s">
        <v>999</v>
      </c>
      <c r="K636" s="4"/>
      <c r="L636" s="5"/>
    </row>
    <row r="637" ht="56.25" customHeight="1">
      <c r="A637" s="61">
        <v>578.0</v>
      </c>
      <c r="B637" s="61" t="s">
        <v>1056</v>
      </c>
      <c r="C637" s="39" t="s">
        <v>1057</v>
      </c>
      <c r="D637" s="7" t="s">
        <v>996</v>
      </c>
      <c r="E637" s="16" t="s">
        <v>1058</v>
      </c>
      <c r="F637" s="62"/>
      <c r="G637" s="61"/>
      <c r="H637" s="7"/>
      <c r="I637" s="7" t="s">
        <v>998</v>
      </c>
      <c r="J637" s="61" t="s">
        <v>999</v>
      </c>
      <c r="K637" s="4"/>
      <c r="L637" s="5"/>
    </row>
    <row r="638" ht="56.25" customHeight="1">
      <c r="A638" s="61">
        <v>579.0</v>
      </c>
      <c r="B638" s="61" t="s">
        <v>1059</v>
      </c>
      <c r="C638" s="39" t="s">
        <v>1060</v>
      </c>
      <c r="D638" s="7" t="s">
        <v>996</v>
      </c>
      <c r="E638" s="16" t="s">
        <v>1061</v>
      </c>
      <c r="F638" s="62"/>
      <c r="G638" s="61"/>
      <c r="H638" s="7"/>
      <c r="I638" s="7" t="s">
        <v>998</v>
      </c>
      <c r="J638" s="61" t="s">
        <v>999</v>
      </c>
      <c r="K638" s="4"/>
      <c r="L638" s="5"/>
    </row>
    <row r="639" ht="56.25" customHeight="1">
      <c r="A639" s="61">
        <v>580.0</v>
      </c>
      <c r="B639" s="61" t="s">
        <v>1062</v>
      </c>
      <c r="C639" s="39" t="s">
        <v>1063</v>
      </c>
      <c r="D639" s="7" t="s">
        <v>996</v>
      </c>
      <c r="E639" s="16" t="s">
        <v>1064</v>
      </c>
      <c r="F639" s="62"/>
      <c r="G639" s="61"/>
      <c r="H639" s="7"/>
      <c r="I639" s="7" t="s">
        <v>998</v>
      </c>
      <c r="J639" s="61" t="s">
        <v>999</v>
      </c>
      <c r="K639" s="4"/>
      <c r="L639" s="5"/>
    </row>
    <row r="640" ht="56.25" customHeight="1">
      <c r="A640" s="61">
        <v>581.0</v>
      </c>
      <c r="B640" s="61" t="s">
        <v>1065</v>
      </c>
      <c r="C640" s="39" t="s">
        <v>1066</v>
      </c>
      <c r="D640" s="7" t="s">
        <v>996</v>
      </c>
      <c r="E640" s="16" t="s">
        <v>1067</v>
      </c>
      <c r="F640" s="62"/>
      <c r="G640" s="61"/>
      <c r="H640" s="7"/>
      <c r="I640" s="7" t="s">
        <v>998</v>
      </c>
      <c r="J640" s="61" t="s">
        <v>999</v>
      </c>
      <c r="K640" s="4"/>
      <c r="L640" s="5"/>
    </row>
    <row r="641" ht="56.25" customHeight="1">
      <c r="A641" s="61">
        <v>582.0</v>
      </c>
      <c r="B641" s="61" t="s">
        <v>1068</v>
      </c>
      <c r="C641" s="39" t="s">
        <v>1069</v>
      </c>
      <c r="D641" s="7" t="s">
        <v>996</v>
      </c>
      <c r="E641" s="16" t="s">
        <v>1070</v>
      </c>
      <c r="F641" s="62"/>
      <c r="G641" s="61"/>
      <c r="H641" s="7"/>
      <c r="I641" s="7" t="s">
        <v>998</v>
      </c>
      <c r="J641" s="61" t="s">
        <v>999</v>
      </c>
      <c r="K641" s="4"/>
      <c r="L641" s="5"/>
    </row>
    <row r="642" ht="56.25" customHeight="1">
      <c r="A642" s="61">
        <v>583.0</v>
      </c>
      <c r="B642" s="61" t="s">
        <v>1071</v>
      </c>
      <c r="C642" s="39" t="s">
        <v>1072</v>
      </c>
      <c r="D642" s="7" t="s">
        <v>996</v>
      </c>
      <c r="E642" s="16" t="s">
        <v>1073</v>
      </c>
      <c r="F642" s="62"/>
      <c r="G642" s="61"/>
      <c r="H642" s="7"/>
      <c r="I642" s="7" t="s">
        <v>998</v>
      </c>
      <c r="J642" s="61" t="s">
        <v>999</v>
      </c>
      <c r="K642" s="4"/>
      <c r="L642" s="5"/>
    </row>
    <row r="643" ht="56.25" customHeight="1">
      <c r="A643" s="61">
        <v>584.0</v>
      </c>
      <c r="B643" s="61" t="s">
        <v>1074</v>
      </c>
      <c r="C643" s="39" t="s">
        <v>1075</v>
      </c>
      <c r="D643" s="7" t="s">
        <v>996</v>
      </c>
      <c r="E643" s="16" t="s">
        <v>1076</v>
      </c>
      <c r="F643" s="62"/>
      <c r="G643" s="61"/>
      <c r="H643" s="7"/>
      <c r="I643" s="7" t="s">
        <v>998</v>
      </c>
      <c r="J643" s="61" t="s">
        <v>999</v>
      </c>
      <c r="K643" s="4"/>
      <c r="L643" s="5"/>
    </row>
    <row r="644" ht="56.25" customHeight="1">
      <c r="A644" s="61">
        <v>585.0</v>
      </c>
      <c r="B644" s="61" t="s">
        <v>1077</v>
      </c>
      <c r="C644" s="39" t="s">
        <v>1078</v>
      </c>
      <c r="D644" s="7" t="s">
        <v>996</v>
      </c>
      <c r="E644" s="16" t="s">
        <v>1079</v>
      </c>
      <c r="F644" s="62"/>
      <c r="G644" s="61"/>
      <c r="H644" s="7"/>
      <c r="I644" s="7" t="s">
        <v>998</v>
      </c>
      <c r="J644" s="61" t="s">
        <v>999</v>
      </c>
      <c r="K644" s="4"/>
      <c r="L644" s="5"/>
    </row>
    <row r="645" ht="56.25" customHeight="1">
      <c r="A645" s="61">
        <v>586.0</v>
      </c>
      <c r="B645" s="61" t="s">
        <v>1080</v>
      </c>
      <c r="C645" s="39" t="s">
        <v>1081</v>
      </c>
      <c r="D645" s="7" t="s">
        <v>996</v>
      </c>
      <c r="E645" s="16" t="s">
        <v>1082</v>
      </c>
      <c r="F645" s="62"/>
      <c r="G645" s="61"/>
      <c r="H645" s="7"/>
      <c r="I645" s="7" t="s">
        <v>998</v>
      </c>
      <c r="J645" s="61" t="s">
        <v>999</v>
      </c>
      <c r="K645" s="4"/>
      <c r="L645" s="5"/>
    </row>
    <row r="646" ht="56.25" customHeight="1">
      <c r="A646" s="61">
        <v>587.0</v>
      </c>
      <c r="B646" s="61" t="s">
        <v>1083</v>
      </c>
      <c r="C646" s="39" t="s">
        <v>1084</v>
      </c>
      <c r="D646" s="7" t="s">
        <v>996</v>
      </c>
      <c r="E646" s="16" t="s">
        <v>1085</v>
      </c>
      <c r="F646" s="62"/>
      <c r="G646" s="61"/>
      <c r="H646" s="7"/>
      <c r="I646" s="7" t="s">
        <v>998</v>
      </c>
      <c r="J646" s="38" t="s">
        <v>957</v>
      </c>
      <c r="K646" s="4"/>
      <c r="L646" s="5"/>
    </row>
    <row r="647" ht="56.25" customHeight="1">
      <c r="A647" s="61">
        <v>588.0</v>
      </c>
      <c r="B647" s="61" t="s">
        <v>1086</v>
      </c>
      <c r="C647" s="39" t="s">
        <v>1087</v>
      </c>
      <c r="D647" s="7" t="s">
        <v>996</v>
      </c>
      <c r="E647" s="16" t="s">
        <v>1088</v>
      </c>
      <c r="F647" s="62"/>
      <c r="G647" s="61"/>
      <c r="H647" s="7"/>
      <c r="I647" s="7" t="s">
        <v>998</v>
      </c>
      <c r="J647" s="61" t="s">
        <v>999</v>
      </c>
      <c r="K647" s="4"/>
      <c r="L647" s="5"/>
    </row>
    <row r="648" ht="56.25" customHeight="1">
      <c r="A648" s="61">
        <v>589.0</v>
      </c>
      <c r="B648" s="61" t="s">
        <v>1089</v>
      </c>
      <c r="C648" s="39" t="s">
        <v>1090</v>
      </c>
      <c r="D648" s="7" t="s">
        <v>996</v>
      </c>
      <c r="E648" s="16" t="s">
        <v>1091</v>
      </c>
      <c r="F648" s="62"/>
      <c r="G648" s="61"/>
      <c r="H648" s="7"/>
      <c r="I648" s="7" t="s">
        <v>998</v>
      </c>
      <c r="J648" s="38" t="s">
        <v>957</v>
      </c>
      <c r="K648" s="4"/>
      <c r="L648" s="5"/>
    </row>
    <row r="649" ht="56.25" customHeight="1">
      <c r="A649" s="61">
        <v>590.0</v>
      </c>
      <c r="B649" s="61" t="s">
        <v>1092</v>
      </c>
      <c r="C649" s="39" t="s">
        <v>1093</v>
      </c>
      <c r="D649" s="7" t="s">
        <v>996</v>
      </c>
      <c r="E649" s="16" t="s">
        <v>1094</v>
      </c>
      <c r="F649" s="62"/>
      <c r="G649" s="61"/>
      <c r="H649" s="7"/>
      <c r="I649" s="7" t="s">
        <v>998</v>
      </c>
      <c r="J649" s="61" t="s">
        <v>999</v>
      </c>
      <c r="K649" s="4"/>
      <c r="L649" s="5"/>
    </row>
    <row r="650" ht="56.25" customHeight="1">
      <c r="A650" s="61">
        <v>591.0</v>
      </c>
      <c r="B650" s="61" t="s">
        <v>1095</v>
      </c>
      <c r="C650" s="39" t="s">
        <v>1096</v>
      </c>
      <c r="D650" s="7" t="s">
        <v>996</v>
      </c>
      <c r="E650" s="16" t="s">
        <v>1097</v>
      </c>
      <c r="F650" s="62"/>
      <c r="G650" s="61"/>
      <c r="H650" s="7"/>
      <c r="I650" s="7" t="s">
        <v>998</v>
      </c>
      <c r="J650" s="61" t="s">
        <v>999</v>
      </c>
      <c r="K650" s="4"/>
      <c r="L650" s="5"/>
    </row>
    <row r="651" ht="56.25" customHeight="1">
      <c r="A651" s="61">
        <v>592.0</v>
      </c>
      <c r="B651" s="61" t="s">
        <v>1098</v>
      </c>
      <c r="C651" s="39" t="s">
        <v>1099</v>
      </c>
      <c r="D651" s="7" t="s">
        <v>996</v>
      </c>
      <c r="E651" s="16" t="s">
        <v>1100</v>
      </c>
      <c r="F651" s="62"/>
      <c r="G651" s="61"/>
      <c r="H651" s="7"/>
      <c r="I651" s="7" t="s">
        <v>998</v>
      </c>
      <c r="J651" s="61" t="s">
        <v>999</v>
      </c>
      <c r="K651" s="4"/>
      <c r="L651" s="5"/>
    </row>
    <row r="652" ht="56.25" customHeight="1">
      <c r="A652" s="61">
        <v>593.0</v>
      </c>
      <c r="B652" s="61" t="s">
        <v>1101</v>
      </c>
      <c r="C652" s="39" t="s">
        <v>1102</v>
      </c>
      <c r="D652" s="7" t="s">
        <v>996</v>
      </c>
      <c r="E652" s="16" t="s">
        <v>1103</v>
      </c>
      <c r="F652" s="62"/>
      <c r="G652" s="61"/>
      <c r="H652" s="7"/>
      <c r="I652" s="7" t="s">
        <v>998</v>
      </c>
      <c r="J652" s="61" t="s">
        <v>999</v>
      </c>
      <c r="K652" s="4"/>
      <c r="L652" s="5"/>
    </row>
    <row r="653" ht="56.25" customHeight="1">
      <c r="A653" s="61">
        <v>594.0</v>
      </c>
      <c r="B653" s="61" t="s">
        <v>1104</v>
      </c>
      <c r="C653" s="39" t="s">
        <v>1105</v>
      </c>
      <c r="D653" s="7" t="s">
        <v>996</v>
      </c>
      <c r="E653" s="16" t="s">
        <v>1106</v>
      </c>
      <c r="F653" s="62"/>
      <c r="G653" s="61"/>
      <c r="H653" s="7"/>
      <c r="I653" s="7" t="s">
        <v>998</v>
      </c>
      <c r="J653" s="39" t="s">
        <v>999</v>
      </c>
      <c r="K653" s="4"/>
      <c r="L653" s="5"/>
    </row>
    <row r="654" ht="56.25" customHeight="1">
      <c r="A654" s="61">
        <v>595.0</v>
      </c>
      <c r="B654" s="61" t="s">
        <v>1107</v>
      </c>
      <c r="C654" s="39" t="s">
        <v>1108</v>
      </c>
      <c r="D654" s="7" t="s">
        <v>996</v>
      </c>
      <c r="E654" s="16" t="s">
        <v>1109</v>
      </c>
      <c r="F654" s="62"/>
      <c r="G654" s="61"/>
      <c r="H654" s="7"/>
      <c r="I654" s="7" t="s">
        <v>998</v>
      </c>
      <c r="J654" s="61" t="s">
        <v>999</v>
      </c>
      <c r="K654" s="4"/>
      <c r="L654" s="5"/>
    </row>
    <row r="655" ht="56.25" customHeight="1">
      <c r="A655" s="61">
        <v>596.0</v>
      </c>
      <c r="B655" s="61" t="s">
        <v>1110</v>
      </c>
      <c r="C655" s="39" t="s">
        <v>1111</v>
      </c>
      <c r="D655" s="7" t="s">
        <v>996</v>
      </c>
      <c r="E655" s="16" t="s">
        <v>1112</v>
      </c>
      <c r="F655" s="62"/>
      <c r="G655" s="61"/>
      <c r="H655" s="7"/>
      <c r="I655" s="7" t="s">
        <v>998</v>
      </c>
      <c r="J655" s="61" t="s">
        <v>999</v>
      </c>
      <c r="K655" s="4"/>
      <c r="L655" s="5"/>
    </row>
    <row r="656" ht="14.2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4"/>
      <c r="L656" s="5"/>
    </row>
    <row r="657" ht="56.25" customHeight="1">
      <c r="A657" s="61">
        <v>597.0</v>
      </c>
      <c r="B657" s="61">
        <v>1662.0</v>
      </c>
      <c r="C657" s="39" t="s">
        <v>1113</v>
      </c>
      <c r="D657" s="7" t="s">
        <v>120</v>
      </c>
      <c r="E657" s="64" t="str">
        <f>HYPERLINK("mailto:mostafa_9666@hotmail.com","mostafa_9666@hotmail.com")</f>
        <v>mostafa_9666@hotmail.com</v>
      </c>
      <c r="F657" s="62"/>
      <c r="G657" s="61"/>
      <c r="H657" s="65" t="s">
        <v>1114</v>
      </c>
      <c r="I657" s="7" t="s">
        <v>1115</v>
      </c>
      <c r="J657" s="61" t="s">
        <v>999</v>
      </c>
      <c r="K657" s="4"/>
      <c r="L657" s="5"/>
    </row>
    <row r="658" ht="56.25" customHeight="1">
      <c r="A658" s="61">
        <v>598.0</v>
      </c>
      <c r="B658" s="61">
        <v>1482.0</v>
      </c>
      <c r="C658" s="39" t="s">
        <v>1116</v>
      </c>
      <c r="D658" s="7" t="s">
        <v>120</v>
      </c>
      <c r="E658" s="64" t="str">
        <f>HYPERLINK("mailto:abuhamad06@gmail.com","abuhamad06@gmail.com")</f>
        <v>abuhamad06@gmail.com</v>
      </c>
      <c r="F658" s="62"/>
      <c r="G658" s="61"/>
      <c r="H658" s="7"/>
      <c r="I658" s="7" t="s">
        <v>1115</v>
      </c>
      <c r="J658" s="7" t="s">
        <v>1117</v>
      </c>
      <c r="K658" s="4"/>
      <c r="L658" s="5"/>
    </row>
    <row r="659" ht="56.25" customHeight="1">
      <c r="A659" s="61">
        <v>599.0</v>
      </c>
      <c r="B659" s="61">
        <v>1448.0</v>
      </c>
      <c r="C659" s="39" t="s">
        <v>1118</v>
      </c>
      <c r="D659" s="7" t="s">
        <v>120</v>
      </c>
      <c r="E659" s="64" t="str">
        <f>HYPERLINK("mailto:5aloodi5@gmail.com","5aloodi5@gmail.com")</f>
        <v>5aloodi5@gmail.com</v>
      </c>
      <c r="F659" s="62"/>
      <c r="G659" s="61"/>
      <c r="H659" s="7"/>
      <c r="I659" s="7" t="s">
        <v>1115</v>
      </c>
      <c r="J659" s="38" t="s">
        <v>957</v>
      </c>
      <c r="K659" s="4"/>
      <c r="L659" s="5"/>
    </row>
    <row r="660" ht="56.25" customHeight="1">
      <c r="A660" s="61">
        <v>600.0</v>
      </c>
      <c r="B660" s="61">
        <v>1491.0</v>
      </c>
      <c r="C660" s="39" t="s">
        <v>1119</v>
      </c>
      <c r="D660" s="7" t="s">
        <v>120</v>
      </c>
      <c r="E660" s="64" t="s">
        <v>1120</v>
      </c>
      <c r="F660" s="62"/>
      <c r="G660" s="61"/>
      <c r="H660" s="7"/>
      <c r="I660" s="7" t="s">
        <v>1115</v>
      </c>
      <c r="J660" s="38" t="s">
        <v>957</v>
      </c>
      <c r="K660" s="4"/>
      <c r="L660" s="5"/>
    </row>
    <row r="661" ht="56.25" customHeight="1">
      <c r="A661" s="61">
        <v>601.0</v>
      </c>
      <c r="B661" s="61">
        <v>1486.0</v>
      </c>
      <c r="C661" s="39" t="s">
        <v>1121</v>
      </c>
      <c r="D661" s="7" t="s">
        <v>120</v>
      </c>
      <c r="E661" s="64" t="str">
        <f>HYPERLINK("mailto:fx0035@gmail.com","fx0035@gmail.com")</f>
        <v>fx0035@gmail.com</v>
      </c>
      <c r="F661" s="62"/>
      <c r="G661" s="61"/>
      <c r="H661" s="7"/>
      <c r="I661" s="7" t="s">
        <v>1115</v>
      </c>
      <c r="J661" s="61" t="s">
        <v>999</v>
      </c>
      <c r="K661" s="4"/>
      <c r="L661" s="5"/>
    </row>
    <row r="662" ht="56.25" customHeight="1">
      <c r="A662" s="61">
        <v>602.0</v>
      </c>
      <c r="B662" s="61">
        <v>1467.0</v>
      </c>
      <c r="C662" s="39" t="s">
        <v>1122</v>
      </c>
      <c r="D662" s="7" t="s">
        <v>120</v>
      </c>
      <c r="E662" s="64" t="str">
        <f>HYPERLINK("mailto:mdmcjg@hotmail.com","mdmcjg@hotmail.com")</f>
        <v>mdmcjg@hotmail.com</v>
      </c>
      <c r="F662" s="62"/>
      <c r="G662" s="61"/>
      <c r="H662" s="7"/>
      <c r="I662" s="7" t="s">
        <v>1115</v>
      </c>
      <c r="J662" s="61" t="s">
        <v>999</v>
      </c>
      <c r="K662" s="4"/>
      <c r="L662" s="5"/>
    </row>
    <row r="663" ht="56.25" customHeight="1">
      <c r="A663" s="61">
        <v>603.0</v>
      </c>
      <c r="B663" s="61">
        <v>1449.0</v>
      </c>
      <c r="C663" s="39" t="s">
        <v>710</v>
      </c>
      <c r="D663" s="7" t="s">
        <v>120</v>
      </c>
      <c r="E663" s="64" t="str">
        <f>HYPERLINK("mailto:iabdullah.ag@gmail.com","iabdullah.ag@gmail.com")</f>
        <v>iabdullah.ag@gmail.com</v>
      </c>
      <c r="F663" s="62"/>
      <c r="G663" s="61"/>
      <c r="H663" s="66" t="s">
        <v>1123</v>
      </c>
      <c r="I663" s="7" t="s">
        <v>1115</v>
      </c>
      <c r="J663" s="61" t="s">
        <v>999</v>
      </c>
      <c r="K663" s="4"/>
      <c r="L663" s="5"/>
    </row>
    <row r="664" ht="56.25" customHeight="1">
      <c r="A664" s="61">
        <v>604.0</v>
      </c>
      <c r="B664" s="61">
        <v>1507.0</v>
      </c>
      <c r="C664" s="39" t="s">
        <v>1124</v>
      </c>
      <c r="D664" s="7" t="s">
        <v>120</v>
      </c>
      <c r="E664" s="64" t="str">
        <f>HYPERLINK("mailto:melhwi6761@gmail.com","melhwi6761@gmail.com")</f>
        <v>melhwi6761@gmail.com</v>
      </c>
      <c r="F664" s="62"/>
      <c r="G664" s="61"/>
      <c r="H664" s="7"/>
      <c r="I664" s="7" t="s">
        <v>1115</v>
      </c>
      <c r="J664" s="61" t="s">
        <v>999</v>
      </c>
      <c r="K664" s="4"/>
      <c r="L664" s="5"/>
    </row>
    <row r="665" ht="56.25" customHeight="1">
      <c r="A665" s="61">
        <v>605.0</v>
      </c>
      <c r="B665" s="61">
        <v>1508.0</v>
      </c>
      <c r="C665" s="39" t="s">
        <v>1125</v>
      </c>
      <c r="D665" s="7" t="s">
        <v>120</v>
      </c>
      <c r="E665" s="64" t="s">
        <v>1126</v>
      </c>
      <c r="F665" s="62"/>
      <c r="G665" s="61"/>
      <c r="H665" s="7"/>
      <c r="I665" s="7" t="s">
        <v>1115</v>
      </c>
      <c r="J665" s="61" t="s">
        <v>999</v>
      </c>
      <c r="K665" s="4"/>
      <c r="L665" s="5"/>
    </row>
    <row r="666" ht="56.25" customHeight="1">
      <c r="A666" s="61">
        <v>606.0</v>
      </c>
      <c r="B666" s="61">
        <v>1516.0</v>
      </c>
      <c r="C666" s="39" t="s">
        <v>1127</v>
      </c>
      <c r="D666" s="7" t="s">
        <v>120</v>
      </c>
      <c r="E666" s="64" t="str">
        <f>HYPERLINK("mailto:Aa-ss_2020@hotmail.com","Aa-ss_2020@hotmail.com")</f>
        <v>Aa-ss_2020@hotmail.com</v>
      </c>
      <c r="F666" s="62"/>
      <c r="G666" s="61"/>
      <c r="H666" s="7"/>
      <c r="I666" s="7" t="s">
        <v>1115</v>
      </c>
      <c r="J666" s="61" t="s">
        <v>999</v>
      </c>
      <c r="K666" s="4"/>
      <c r="L666" s="5"/>
    </row>
    <row r="667" ht="56.25" customHeight="1">
      <c r="A667" s="61">
        <v>607.0</v>
      </c>
      <c r="B667" s="61">
        <v>1500.0</v>
      </c>
      <c r="C667" s="39" t="s">
        <v>1128</v>
      </c>
      <c r="D667" s="7" t="s">
        <v>120</v>
      </c>
      <c r="E667" s="64" t="s">
        <v>1129</v>
      </c>
      <c r="F667" s="62"/>
      <c r="G667" s="61"/>
      <c r="H667" s="66" t="s">
        <v>1130</v>
      </c>
      <c r="I667" s="7" t="s">
        <v>1115</v>
      </c>
      <c r="J667" s="61" t="s">
        <v>999</v>
      </c>
      <c r="K667" s="4"/>
      <c r="L667" s="5"/>
    </row>
    <row r="668" ht="56.25" customHeight="1">
      <c r="A668" s="61">
        <v>608.0</v>
      </c>
      <c r="B668" s="61">
        <v>1521.0</v>
      </c>
      <c r="C668" s="39" t="s">
        <v>1131</v>
      </c>
      <c r="D668" s="7" t="s">
        <v>120</v>
      </c>
      <c r="E668" s="64" t="str">
        <f>HYPERLINK("mailto:Ro1412ro@outlook.sa","Ro1412ro@outlook.sa")</f>
        <v>Ro1412ro@outlook.sa</v>
      </c>
      <c r="F668" s="62"/>
      <c r="G668" s="61"/>
      <c r="H668" s="7"/>
      <c r="I668" s="7" t="s">
        <v>1115</v>
      </c>
      <c r="J668" s="61" t="s">
        <v>999</v>
      </c>
      <c r="K668" s="4"/>
      <c r="L668" s="5"/>
    </row>
    <row r="669" ht="14.2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4"/>
      <c r="L669" s="5"/>
    </row>
    <row r="670" ht="72.75" customHeight="1">
      <c r="A670" s="61">
        <v>609.0</v>
      </c>
      <c r="B670" s="61">
        <v>1500.0</v>
      </c>
      <c r="C670" s="39" t="s">
        <v>1128</v>
      </c>
      <c r="D670" s="7" t="s">
        <v>120</v>
      </c>
      <c r="E670" s="64" t="s">
        <v>1129</v>
      </c>
      <c r="F670" s="62"/>
      <c r="G670" s="61"/>
      <c r="H670" s="66" t="s">
        <v>1130</v>
      </c>
      <c r="I670" s="7" t="s">
        <v>1132</v>
      </c>
      <c r="J670" s="7" t="s">
        <v>1133</v>
      </c>
      <c r="K670" s="4"/>
      <c r="L670" s="5"/>
    </row>
    <row r="671" ht="56.25" customHeight="1">
      <c r="A671" s="61">
        <v>610.0</v>
      </c>
      <c r="B671" s="61">
        <v>1449.0</v>
      </c>
      <c r="C671" s="39" t="s">
        <v>710</v>
      </c>
      <c r="D671" s="7" t="s">
        <v>120</v>
      </c>
      <c r="E671" s="64" t="str">
        <f>HYPERLINK("mailto:iabdullah.ag@gmail.com","iabdullah.ag@gmail.com")</f>
        <v>iabdullah.ag@gmail.com</v>
      </c>
      <c r="F671" s="62"/>
      <c r="G671" s="61"/>
      <c r="H671" s="7"/>
      <c r="I671" s="7" t="s">
        <v>1132</v>
      </c>
      <c r="J671" s="61" t="s">
        <v>999</v>
      </c>
      <c r="K671" s="4"/>
      <c r="L671" s="5"/>
    </row>
    <row r="672" ht="56.25" customHeight="1">
      <c r="A672" s="61">
        <v>611.0</v>
      </c>
      <c r="B672" s="61">
        <v>1706.0</v>
      </c>
      <c r="C672" s="39" t="s">
        <v>1134</v>
      </c>
      <c r="D672" s="7" t="s">
        <v>120</v>
      </c>
      <c r="E672" s="64" t="str">
        <f>HYPERLINK("mailto:ssss3051@hotmail.com","ssss3051@hotmail.com")</f>
        <v>ssss3051@hotmail.com</v>
      </c>
      <c r="F672" s="62"/>
      <c r="G672" s="61"/>
      <c r="H672" s="7"/>
      <c r="I672" s="7" t="s">
        <v>1132</v>
      </c>
      <c r="J672" s="61" t="s">
        <v>999</v>
      </c>
      <c r="K672" s="4"/>
      <c r="L672" s="5"/>
    </row>
    <row r="673" ht="56.25" customHeight="1">
      <c r="A673" s="61">
        <v>612.0</v>
      </c>
      <c r="B673" s="61">
        <v>1700.0</v>
      </c>
      <c r="C673" s="39" t="s">
        <v>1135</v>
      </c>
      <c r="D673" s="7" t="s">
        <v>120</v>
      </c>
      <c r="E673" s="64" t="str">
        <f>HYPERLINK("mailto:Tx.13@hotmail.com","Tx.13@hotmail.com")</f>
        <v>Tx.13@hotmail.com</v>
      </c>
      <c r="F673" s="62"/>
      <c r="G673" s="61"/>
      <c r="H673" s="7"/>
      <c r="I673" s="7" t="s">
        <v>1132</v>
      </c>
      <c r="J673" s="61" t="s">
        <v>999</v>
      </c>
      <c r="K673" s="4"/>
      <c r="L673" s="5"/>
    </row>
    <row r="674" ht="56.25" customHeight="1">
      <c r="A674" s="61">
        <v>613.0</v>
      </c>
      <c r="B674" s="61">
        <v>1664.0</v>
      </c>
      <c r="C674" s="39" t="s">
        <v>1136</v>
      </c>
      <c r="D674" s="7" t="s">
        <v>120</v>
      </c>
      <c r="E674" s="64" t="str">
        <f>HYPERLINK("mailto:salmanabdulkarem234@gmail.com","salmanabdulkarem234@gmail.com")</f>
        <v>salmanabdulkarem234@gmail.com</v>
      </c>
      <c r="F674" s="62"/>
      <c r="G674" s="61"/>
      <c r="H674" s="7"/>
      <c r="I674" s="7" t="s">
        <v>1132</v>
      </c>
      <c r="J674" s="61" t="s">
        <v>999</v>
      </c>
      <c r="K674" s="4"/>
      <c r="L674" s="5"/>
    </row>
    <row r="675" ht="56.25" customHeight="1">
      <c r="A675" s="61">
        <v>614.0</v>
      </c>
      <c r="B675" s="61">
        <v>1589.0</v>
      </c>
      <c r="C675" s="39" t="s">
        <v>1137</v>
      </c>
      <c r="D675" s="7" t="s">
        <v>120</v>
      </c>
      <c r="E675" s="64" t="str">
        <f>HYPERLINK("mailto:abod9931@gmail.com","abod9931@gmail.com")</f>
        <v>abod9931@gmail.com</v>
      </c>
      <c r="F675" s="62"/>
      <c r="G675" s="61"/>
      <c r="H675" s="7"/>
      <c r="I675" s="7" t="s">
        <v>1132</v>
      </c>
      <c r="J675" s="30" t="s">
        <v>1138</v>
      </c>
      <c r="K675" s="4"/>
      <c r="L675" s="5"/>
    </row>
    <row r="676" ht="56.25" customHeight="1">
      <c r="A676" s="61">
        <v>615.0</v>
      </c>
      <c r="B676" s="67">
        <v>1754.0</v>
      </c>
      <c r="C676" s="39" t="s">
        <v>1139</v>
      </c>
      <c r="D676" s="7" t="s">
        <v>120</v>
      </c>
      <c r="E676" s="68" t="str">
        <f>HYPERLINK("mailto:Nass22ir@iCloud.com","Nass22ir@iCloud.com")</f>
        <v>Nass22ir@iCloud.com</v>
      </c>
      <c r="F676" s="69"/>
      <c r="G676" s="67"/>
      <c r="H676" s="39"/>
      <c r="I676" s="7" t="s">
        <v>1132</v>
      </c>
      <c r="J676" s="61" t="s">
        <v>999</v>
      </c>
      <c r="K676" s="4"/>
      <c r="L676" s="5"/>
    </row>
    <row r="677" ht="56.25" customHeight="1">
      <c r="A677" s="61">
        <v>616.0</v>
      </c>
      <c r="B677" s="67">
        <v>1758.0</v>
      </c>
      <c r="C677" s="39" t="s">
        <v>1140</v>
      </c>
      <c r="D677" s="7" t="s">
        <v>120</v>
      </c>
      <c r="E677" s="68" t="str">
        <f>HYPERLINK("mailto:lamo2ksa@hotmail.com","lamo2ksa@hotmail.com")</f>
        <v>lamo2ksa@hotmail.com</v>
      </c>
      <c r="F677" s="69"/>
      <c r="G677" s="67"/>
      <c r="H677" s="39"/>
      <c r="I677" s="7" t="s">
        <v>1132</v>
      </c>
      <c r="J677" s="61" t="s">
        <v>999</v>
      </c>
      <c r="K677" s="4"/>
      <c r="L677" s="5"/>
    </row>
    <row r="678" ht="56.25" customHeight="1">
      <c r="A678" s="61">
        <v>617.0</v>
      </c>
      <c r="B678" s="67">
        <v>1777.0</v>
      </c>
      <c r="C678" s="39" t="s">
        <v>1141</v>
      </c>
      <c r="D678" s="7" t="s">
        <v>120</v>
      </c>
      <c r="E678" s="68" t="str">
        <f>HYPERLINK("mailto:n.a.r.7@hotmail.com","n.a.r.7@hotmail.com")</f>
        <v>n.a.r.7@hotmail.com</v>
      </c>
      <c r="F678" s="69"/>
      <c r="G678" s="67"/>
      <c r="H678" s="39"/>
      <c r="I678" s="7" t="s">
        <v>1132</v>
      </c>
      <c r="J678" s="61" t="s">
        <v>999</v>
      </c>
      <c r="K678" s="4"/>
      <c r="L678" s="5"/>
    </row>
    <row r="679" ht="56.25" customHeight="1">
      <c r="A679" s="61">
        <v>618.0</v>
      </c>
      <c r="B679" s="67">
        <v>1789.0</v>
      </c>
      <c r="C679" s="39" t="s">
        <v>1142</v>
      </c>
      <c r="D679" s="7" t="s">
        <v>120</v>
      </c>
      <c r="E679" s="68" t="str">
        <f>HYPERLINK("mailto:faisal123f@outlook.sa","faisal123f@outlook.sa")</f>
        <v>faisal123f@outlook.sa</v>
      </c>
      <c r="F679" s="69"/>
      <c r="G679" s="67"/>
      <c r="H679" s="39"/>
      <c r="I679" s="7" t="s">
        <v>1132</v>
      </c>
      <c r="J679" s="7" t="s">
        <v>1133</v>
      </c>
      <c r="K679" s="4"/>
      <c r="L679" s="5"/>
    </row>
    <row r="680" ht="56.25" customHeight="1">
      <c r="A680" s="61">
        <v>619.0</v>
      </c>
      <c r="B680" s="67">
        <v>1281.0</v>
      </c>
      <c r="C680" s="39" t="s">
        <v>1143</v>
      </c>
      <c r="D680" s="7" t="s">
        <v>120</v>
      </c>
      <c r="E680" s="68" t="str">
        <f>HYPERLINK("mailto:moma412@gmail.com","moma412@gmail.com")</f>
        <v>moma412@gmail.com</v>
      </c>
      <c r="F680" s="69"/>
      <c r="G680" s="67"/>
      <c r="H680" s="70" t="s">
        <v>1144</v>
      </c>
      <c r="I680" s="7" t="s">
        <v>1132</v>
      </c>
      <c r="J680" s="61" t="s">
        <v>999</v>
      </c>
      <c r="K680" s="4"/>
      <c r="L680" s="5"/>
    </row>
    <row r="681" ht="56.25" customHeight="1">
      <c r="A681" s="61">
        <v>620.0</v>
      </c>
      <c r="B681" s="67">
        <v>1795.0</v>
      </c>
      <c r="C681" s="39" t="s">
        <v>1145</v>
      </c>
      <c r="D681" s="7" t="s">
        <v>120</v>
      </c>
      <c r="E681" s="68" t="str">
        <f>HYPERLINK("mailto:dh000m2015@hotmail.com","dh000m2015@hotmail.com")</f>
        <v>dh000m2015@hotmail.com</v>
      </c>
      <c r="F681" s="69"/>
      <c r="G681" s="67"/>
      <c r="H681" s="70" t="s">
        <v>1144</v>
      </c>
      <c r="I681" s="7" t="s">
        <v>1132</v>
      </c>
      <c r="J681" s="61" t="s">
        <v>999</v>
      </c>
      <c r="K681" s="4"/>
      <c r="L681" s="5"/>
    </row>
    <row r="682" ht="56.25" customHeight="1">
      <c r="A682" s="61">
        <v>621.0</v>
      </c>
      <c r="B682" s="61">
        <v>1546.0</v>
      </c>
      <c r="C682" s="39" t="s">
        <v>1146</v>
      </c>
      <c r="D682" s="7" t="s">
        <v>120</v>
      </c>
      <c r="E682" s="64" t="str">
        <f>HYPERLINK("mailto:amr091@hotmail.com","amr091@hotmail.com")</f>
        <v>amr091@hotmail.com</v>
      </c>
      <c r="F682" s="62"/>
      <c r="G682" s="61"/>
      <c r="H682" s="7"/>
      <c r="I682" s="7" t="s">
        <v>1132</v>
      </c>
      <c r="J682" s="30" t="s">
        <v>1138</v>
      </c>
      <c r="K682" s="4"/>
      <c r="L682" s="5"/>
    </row>
    <row r="683" ht="56.25" customHeight="1">
      <c r="A683" s="61">
        <v>622.0</v>
      </c>
      <c r="B683" s="61" t="s">
        <v>1147</v>
      </c>
      <c r="C683" s="39" t="s">
        <v>1148</v>
      </c>
      <c r="D683" s="7" t="s">
        <v>120</v>
      </c>
      <c r="E683" s="64" t="str">
        <f>HYPERLINK("mailto:malden99@hotmail.com","malden99@hotmail.com")</f>
        <v>malden99@hotmail.com</v>
      </c>
      <c r="F683" s="62"/>
      <c r="G683" s="61"/>
      <c r="H683" s="70" t="s">
        <v>1149</v>
      </c>
      <c r="I683" s="7" t="s">
        <v>1132</v>
      </c>
      <c r="J683" s="38" t="s">
        <v>957</v>
      </c>
      <c r="K683" s="4"/>
      <c r="L683" s="5"/>
    </row>
    <row r="684" ht="56.25" customHeight="1">
      <c r="A684" s="61">
        <v>623.0</v>
      </c>
      <c r="B684" s="61" t="s">
        <v>1150</v>
      </c>
      <c r="C684" s="39" t="s">
        <v>1151</v>
      </c>
      <c r="D684" s="7" t="s">
        <v>120</v>
      </c>
      <c r="E684" s="64" t="str">
        <f>HYPERLINK("mailto:apto2044@gmail.com","apto2044@gmail.com")</f>
        <v>apto2044@gmail.com</v>
      </c>
      <c r="F684" s="62"/>
      <c r="G684" s="61"/>
      <c r="H684" s="70" t="s">
        <v>1149</v>
      </c>
      <c r="I684" s="7" t="s">
        <v>1132</v>
      </c>
      <c r="J684" s="61" t="s">
        <v>999</v>
      </c>
      <c r="K684" s="4"/>
      <c r="L684" s="5"/>
    </row>
    <row r="685" ht="91.5" customHeight="1">
      <c r="A685" s="61">
        <v>624.0</v>
      </c>
      <c r="B685" s="61">
        <v>1831.0</v>
      </c>
      <c r="C685" s="39" t="s">
        <v>1152</v>
      </c>
      <c r="D685" s="7" t="s">
        <v>120</v>
      </c>
      <c r="E685" s="64" t="str">
        <f>HYPERLINK("mailto:malhaawy@hotmail.com","malhaawy@hotmail.com")</f>
        <v>malhaawy@hotmail.com</v>
      </c>
      <c r="F685" s="62"/>
      <c r="G685" s="61"/>
      <c r="H685" s="71" t="s">
        <v>1153</v>
      </c>
      <c r="I685" s="7" t="s">
        <v>1132</v>
      </c>
      <c r="J685" s="7" t="s">
        <v>1154</v>
      </c>
      <c r="K685" s="4"/>
      <c r="L685" s="5"/>
    </row>
    <row r="686" ht="37.5" customHeight="1">
      <c r="A686" s="61">
        <v>625.0</v>
      </c>
      <c r="B686" s="61">
        <v>1878.0</v>
      </c>
      <c r="C686" s="39" t="s">
        <v>1155</v>
      </c>
      <c r="D686" s="7" t="s">
        <v>120</v>
      </c>
      <c r="E686" s="64" t="str">
        <f>HYPERLINK("mailto:ahmad1418m@icloud.com","ahmad1418m@icloud.com")</f>
        <v>ahmad1418m@icloud.com</v>
      </c>
      <c r="F686" s="62"/>
      <c r="G686" s="61"/>
      <c r="H686" s="7"/>
      <c r="I686" s="7" t="s">
        <v>1132</v>
      </c>
      <c r="J686" s="7"/>
      <c r="K686" s="4"/>
      <c r="L686" s="5"/>
    </row>
    <row r="687" ht="14.2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4"/>
      <c r="L687" s="5"/>
    </row>
    <row r="688" ht="56.25" customHeight="1">
      <c r="A688" s="61">
        <v>626.0</v>
      </c>
      <c r="B688" s="61">
        <v>806.0</v>
      </c>
      <c r="C688" s="39" t="s">
        <v>595</v>
      </c>
      <c r="D688" s="7" t="s">
        <v>996</v>
      </c>
      <c r="E688" s="68" t="str">
        <f>HYPERLINK("mailto:Vdq11@hotmail.com","Vdq11@hotmail.com")</f>
        <v>Vdq11@hotmail.com</v>
      </c>
      <c r="F688" s="69"/>
      <c r="G688" s="67"/>
      <c r="H688" s="39"/>
      <c r="I688" s="7" t="s">
        <v>1132</v>
      </c>
      <c r="J688" s="61" t="s">
        <v>999</v>
      </c>
      <c r="K688" s="4"/>
      <c r="L688" s="5"/>
    </row>
    <row r="689" ht="56.25" customHeight="1">
      <c r="A689" s="61">
        <v>627.0</v>
      </c>
      <c r="B689" s="61" t="s">
        <v>1147</v>
      </c>
      <c r="C689" s="39" t="s">
        <v>1148</v>
      </c>
      <c r="D689" s="7" t="s">
        <v>996</v>
      </c>
      <c r="E689" s="64" t="str">
        <f>HYPERLINK("mailto:malden99@hotmail.com","malden99@hotmail.com")</f>
        <v>malden99@hotmail.com</v>
      </c>
      <c r="F689" s="62"/>
      <c r="G689" s="61"/>
      <c r="H689" s="70" t="s">
        <v>1149</v>
      </c>
      <c r="I689" s="7" t="s">
        <v>1132</v>
      </c>
      <c r="J689" s="38" t="s">
        <v>957</v>
      </c>
      <c r="K689" s="4"/>
      <c r="L689" s="5"/>
    </row>
    <row r="690" ht="56.25" customHeight="1">
      <c r="A690" s="61">
        <v>628.0</v>
      </c>
      <c r="B690" s="61" t="s">
        <v>1156</v>
      </c>
      <c r="C690" s="39" t="s">
        <v>1157</v>
      </c>
      <c r="D690" s="7" t="s">
        <v>996</v>
      </c>
      <c r="E690" s="64" t="str">
        <f>HYPERLINK("mailto:hemo_arar55@hotmail.com","hemo_arar55@hotmail.com")</f>
        <v>hemo_arar55@hotmail.com</v>
      </c>
      <c r="F690" s="62"/>
      <c r="G690" s="61"/>
      <c r="H690" s="70" t="s">
        <v>1149</v>
      </c>
      <c r="I690" s="7" t="s">
        <v>1132</v>
      </c>
      <c r="J690" s="38" t="s">
        <v>957</v>
      </c>
      <c r="K690" s="4"/>
      <c r="L690" s="5"/>
    </row>
    <row r="691" ht="56.25" customHeight="1">
      <c r="A691" s="61">
        <v>629.0</v>
      </c>
      <c r="B691" s="61">
        <v>1525.0</v>
      </c>
      <c r="C691" s="39" t="s">
        <v>1158</v>
      </c>
      <c r="D691" s="7" t="s">
        <v>996</v>
      </c>
      <c r="E691" s="64" t="str">
        <f>HYPERLINK("mailto:too.0123@hotmail.com","too.0123@hotmail.com")</f>
        <v>too.0123@hotmail.com</v>
      </c>
      <c r="F691" s="62"/>
      <c r="G691" s="61"/>
      <c r="H691" s="7"/>
      <c r="I691" s="7" t="s">
        <v>1132</v>
      </c>
      <c r="J691" s="61" t="s">
        <v>999</v>
      </c>
      <c r="K691" s="4"/>
      <c r="L691" s="5"/>
    </row>
    <row r="692" ht="78.75" customHeight="1">
      <c r="A692" s="61">
        <v>630.0</v>
      </c>
      <c r="B692" s="61">
        <v>1497.0</v>
      </c>
      <c r="C692" s="39" t="s">
        <v>1159</v>
      </c>
      <c r="D692" s="7" t="s">
        <v>996</v>
      </c>
      <c r="E692" s="16" t="s">
        <v>1160</v>
      </c>
      <c r="F692" s="62"/>
      <c r="G692" s="61"/>
      <c r="H692" s="70" t="s">
        <v>1161</v>
      </c>
      <c r="I692" s="7" t="s">
        <v>1132</v>
      </c>
      <c r="J692" s="38" t="s">
        <v>1162</v>
      </c>
      <c r="K692" s="4"/>
      <c r="L692" s="5"/>
    </row>
    <row r="693" ht="56.25" customHeight="1">
      <c r="A693" s="61">
        <v>631.0</v>
      </c>
      <c r="B693" s="61">
        <v>1464.0</v>
      </c>
      <c r="C693" s="39" t="s">
        <v>1163</v>
      </c>
      <c r="D693" s="7" t="s">
        <v>996</v>
      </c>
      <c r="E693" s="16" t="s">
        <v>1164</v>
      </c>
      <c r="F693" s="62"/>
      <c r="G693" s="61"/>
      <c r="H693" s="7"/>
      <c r="I693" s="7" t="s">
        <v>1132</v>
      </c>
      <c r="J693" s="61" t="s">
        <v>999</v>
      </c>
      <c r="K693" s="4"/>
      <c r="L693" s="5"/>
    </row>
    <row r="694" ht="56.25" customHeight="1">
      <c r="A694" s="61">
        <v>632.0</v>
      </c>
      <c r="B694" s="61">
        <v>1457.0</v>
      </c>
      <c r="C694" s="39" t="s">
        <v>1165</v>
      </c>
      <c r="D694" s="7" t="s">
        <v>996</v>
      </c>
      <c r="E694" s="64" t="str">
        <f>HYPERLINK("mailto:rashed70@windowslive.com","rashed70@windowslive.com")</f>
        <v>rashed70@windowslive.com</v>
      </c>
      <c r="F694" s="62"/>
      <c r="G694" s="61"/>
      <c r="H694" s="7"/>
      <c r="I694" s="7" t="s">
        <v>1132</v>
      </c>
      <c r="J694" s="61" t="s">
        <v>999</v>
      </c>
      <c r="K694" s="4"/>
      <c r="L694" s="5"/>
    </row>
    <row r="695" ht="56.25" customHeight="1">
      <c r="A695" s="61">
        <v>633.0</v>
      </c>
      <c r="B695" s="61">
        <v>1453.0</v>
      </c>
      <c r="C695" s="39" t="s">
        <v>1166</v>
      </c>
      <c r="D695" s="7" t="s">
        <v>996</v>
      </c>
      <c r="E695" s="64" t="str">
        <f>HYPERLINK("mailto:Ibrahim_almousa@windowslive.com","Ibrahim_almousa@windowslive.com")</f>
        <v>Ibrahim_almousa@windowslive.com</v>
      </c>
      <c r="F695" s="62"/>
      <c r="G695" s="61"/>
      <c r="H695" s="7"/>
      <c r="I695" s="7" t="s">
        <v>1132</v>
      </c>
      <c r="J695" s="61" t="s">
        <v>999</v>
      </c>
      <c r="K695" s="4"/>
      <c r="L695" s="5"/>
    </row>
    <row r="696" ht="56.25" customHeight="1">
      <c r="A696" s="61">
        <v>634.0</v>
      </c>
      <c r="B696" s="61">
        <v>1447.0</v>
      </c>
      <c r="C696" s="39" t="s">
        <v>1167</v>
      </c>
      <c r="D696" s="7" t="s">
        <v>996</v>
      </c>
      <c r="E696" s="64" t="str">
        <f>HYPERLINK("mailto:abdullahalharbi1989@gmail.com","abdullahalharbi1989@gmail.com")</f>
        <v>abdullahalharbi1989@gmail.com</v>
      </c>
      <c r="F696" s="62"/>
      <c r="G696" s="61"/>
      <c r="H696" s="7"/>
      <c r="I696" s="7" t="s">
        <v>1132</v>
      </c>
      <c r="J696" s="61" t="s">
        <v>999</v>
      </c>
      <c r="K696" s="4"/>
      <c r="L696" s="5"/>
    </row>
    <row r="697" ht="56.25" customHeight="1">
      <c r="A697" s="61">
        <v>635.0</v>
      </c>
      <c r="B697" s="61">
        <v>1409.0</v>
      </c>
      <c r="C697" s="39" t="s">
        <v>1168</v>
      </c>
      <c r="D697" s="7" t="s">
        <v>996</v>
      </c>
      <c r="E697" s="64" t="str">
        <f>HYPERLINK("mailto:noony-050@hotmail.com","noony-050@hotmail.com")</f>
        <v>noony-050@hotmail.com</v>
      </c>
      <c r="F697" s="62"/>
      <c r="G697" s="61"/>
      <c r="H697" s="7"/>
      <c r="I697" s="7" t="s">
        <v>1132</v>
      </c>
      <c r="J697" s="61" t="s">
        <v>999</v>
      </c>
      <c r="K697" s="4"/>
      <c r="L697" s="5"/>
    </row>
    <row r="698" ht="56.25" customHeight="1">
      <c r="A698" s="61">
        <v>636.0</v>
      </c>
      <c r="B698" s="61">
        <v>1448.0</v>
      </c>
      <c r="C698" s="39" t="s">
        <v>1118</v>
      </c>
      <c r="D698" s="7" t="s">
        <v>996</v>
      </c>
      <c r="E698" s="64" t="str">
        <f>HYPERLINK("mailto:5aloodi5@gmail.com","5aloodi5@gmail.com")</f>
        <v>5aloodi5@gmail.com</v>
      </c>
      <c r="F698" s="62"/>
      <c r="G698" s="61"/>
      <c r="H698" s="7"/>
      <c r="I698" s="7" t="s">
        <v>1132</v>
      </c>
      <c r="J698" s="38" t="s">
        <v>957</v>
      </c>
      <c r="K698" s="4"/>
      <c r="L698" s="5"/>
    </row>
    <row r="699" ht="56.25" customHeight="1">
      <c r="A699" s="61">
        <v>637.0</v>
      </c>
      <c r="B699" s="61">
        <v>1491.0</v>
      </c>
      <c r="C699" s="39" t="s">
        <v>1119</v>
      </c>
      <c r="D699" s="7" t="s">
        <v>996</v>
      </c>
      <c r="E699" s="64" t="s">
        <v>1120</v>
      </c>
      <c r="F699" s="62"/>
      <c r="G699" s="61"/>
      <c r="H699" s="7"/>
      <c r="I699" s="7" t="s">
        <v>1132</v>
      </c>
      <c r="J699" s="38" t="s">
        <v>957</v>
      </c>
      <c r="K699" s="4"/>
      <c r="L699" s="5"/>
    </row>
    <row r="700" ht="56.25" customHeight="1">
      <c r="A700" s="61">
        <v>638.0</v>
      </c>
      <c r="B700" s="61">
        <v>516.0</v>
      </c>
      <c r="C700" s="39" t="s">
        <v>487</v>
      </c>
      <c r="D700" s="7" t="s">
        <v>996</v>
      </c>
      <c r="E700" s="64" t="s">
        <v>1169</v>
      </c>
      <c r="F700" s="62"/>
      <c r="G700" s="61"/>
      <c r="H700" s="7"/>
      <c r="I700" s="7" t="s">
        <v>1132</v>
      </c>
      <c r="J700" s="30" t="s">
        <v>1170</v>
      </c>
      <c r="K700" s="4"/>
      <c r="L700" s="5"/>
    </row>
    <row r="701" ht="56.25" customHeight="1">
      <c r="A701" s="61">
        <v>639.0</v>
      </c>
      <c r="B701" s="61">
        <v>710.0</v>
      </c>
      <c r="C701" s="39" t="s">
        <v>340</v>
      </c>
      <c r="D701" s="7" t="s">
        <v>996</v>
      </c>
      <c r="E701" s="64" t="str">
        <f>HYPERLINK("mailto:saleh.hilayel@gmail.com","saleh.hilayel@gmail.com")</f>
        <v>saleh.hilayel@gmail.com</v>
      </c>
      <c r="F701" s="62"/>
      <c r="G701" s="61"/>
      <c r="H701" s="7"/>
      <c r="I701" s="7" t="s">
        <v>1132</v>
      </c>
      <c r="J701" s="30" t="s">
        <v>1171</v>
      </c>
      <c r="K701" s="4"/>
      <c r="L701" s="5"/>
    </row>
    <row r="702" ht="56.25" customHeight="1">
      <c r="A702" s="61">
        <v>640.0</v>
      </c>
      <c r="B702" s="61" t="s">
        <v>1172</v>
      </c>
      <c r="C702" s="7" t="s">
        <v>954</v>
      </c>
      <c r="D702" s="7" t="s">
        <v>996</v>
      </c>
      <c r="E702" s="64" t="str">
        <f>HYPERLINK("mailto:vv_bb33@hotmail.com","vv_bb33@hotmail.com")</f>
        <v>vv_bb33@hotmail.com</v>
      </c>
      <c r="F702" s="62"/>
      <c r="G702" s="61"/>
      <c r="H702" s="7"/>
      <c r="I702" s="7" t="s">
        <v>1132</v>
      </c>
      <c r="J702" s="30" t="s">
        <v>1173</v>
      </c>
      <c r="K702" s="4"/>
      <c r="L702" s="5"/>
    </row>
    <row r="703" ht="56.25" customHeight="1">
      <c r="A703" s="61">
        <v>641.0</v>
      </c>
      <c r="B703" s="61" t="s">
        <v>377</v>
      </c>
      <c r="C703" s="7" t="s">
        <v>1174</v>
      </c>
      <c r="D703" s="7" t="s">
        <v>996</v>
      </c>
      <c r="E703" s="64" t="s">
        <v>1175</v>
      </c>
      <c r="F703" s="62"/>
      <c r="G703" s="61"/>
      <c r="H703" s="7"/>
      <c r="I703" s="7" t="s">
        <v>1132</v>
      </c>
      <c r="J703" s="7" t="s">
        <v>1176</v>
      </c>
      <c r="K703" s="4"/>
      <c r="L703" s="5"/>
    </row>
    <row r="704" ht="56.25" customHeight="1">
      <c r="A704" s="61">
        <v>642.0</v>
      </c>
      <c r="B704" s="61">
        <v>1873.0</v>
      </c>
      <c r="C704" s="7" t="s">
        <v>1177</v>
      </c>
      <c r="D704" s="7" t="s">
        <v>996</v>
      </c>
      <c r="E704" s="64" t="str">
        <f>HYPERLINK("mailto:love111mark@gmail.com","love111mark@gmail.com")</f>
        <v>love111mark@gmail.com</v>
      </c>
      <c r="F704" s="62"/>
      <c r="G704" s="61"/>
      <c r="H704" s="7"/>
      <c r="I704" s="7" t="s">
        <v>1132</v>
      </c>
      <c r="J704" s="7" t="s">
        <v>1178</v>
      </c>
      <c r="K704" s="4"/>
      <c r="L704" s="5"/>
    </row>
    <row r="705" ht="14.2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4"/>
      <c r="L705" s="5"/>
    </row>
    <row r="706" ht="56.25" customHeight="1">
      <c r="A706" s="7">
        <v>643.0</v>
      </c>
      <c r="B706" s="61" t="s">
        <v>1179</v>
      </c>
      <c r="C706" s="39" t="s">
        <v>1180</v>
      </c>
      <c r="D706" s="7" t="s">
        <v>120</v>
      </c>
      <c r="E706" s="72" t="str">
        <f>HYPERLINK("mailto:mjedo.sa@gmail.com","mjedo.sa@gmail.com")</f>
        <v>mjedo.sa@gmail.com</v>
      </c>
      <c r="F706" s="62"/>
      <c r="G706" s="61"/>
      <c r="H706" s="70" t="s">
        <v>1181</v>
      </c>
      <c r="I706" s="7" t="s">
        <v>1182</v>
      </c>
      <c r="J706" s="7" t="s">
        <v>1183</v>
      </c>
      <c r="K706" s="73"/>
      <c r="L706" s="73"/>
    </row>
    <row r="707" ht="56.25" customHeight="1">
      <c r="A707" s="7">
        <v>644.0</v>
      </c>
      <c r="B707" s="7" t="s">
        <v>1184</v>
      </c>
      <c r="C707" s="39" t="s">
        <v>1185</v>
      </c>
      <c r="D707" s="7" t="s">
        <v>120</v>
      </c>
      <c r="E707" s="72" t="str">
        <f>HYPERLINK("mailto:sad101saad@gmail.com","sad101saad@gmail.com")</f>
        <v>sad101saad@gmail.com</v>
      </c>
      <c r="F707" s="21"/>
      <c r="G707" s="7"/>
      <c r="H707" s="70" t="s">
        <v>1181</v>
      </c>
      <c r="I707" s="7" t="s">
        <v>1182</v>
      </c>
      <c r="J707" s="7" t="s">
        <v>1183</v>
      </c>
      <c r="K707" s="73"/>
      <c r="L707" s="73"/>
    </row>
    <row r="708" ht="14.25" customHeigh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3"/>
      <c r="L708" s="73"/>
    </row>
    <row r="709" ht="56.25" customHeight="1">
      <c r="A709" s="7">
        <v>645.0</v>
      </c>
      <c r="B709" s="7">
        <v>1902.0</v>
      </c>
      <c r="C709" s="39" t="s">
        <v>1186</v>
      </c>
      <c r="D709" s="7" t="s">
        <v>1187</v>
      </c>
      <c r="E709" s="72" t="str">
        <f>HYPERLINK("mailto:al.najee@hotmail.com","al.najee@hotmail.com")</f>
        <v>al.najee@hotmail.com</v>
      </c>
      <c r="F709" s="21"/>
      <c r="G709" s="7"/>
      <c r="H709" s="7"/>
      <c r="I709" s="7" t="s">
        <v>1182</v>
      </c>
      <c r="J709" s="7" t="s">
        <v>999</v>
      </c>
      <c r="K709" s="73"/>
      <c r="L709" s="73"/>
    </row>
    <row r="710" ht="56.25" customHeight="1">
      <c r="A710" s="7">
        <v>646.0</v>
      </c>
      <c r="B710" s="61">
        <v>1870.0</v>
      </c>
      <c r="C710" s="39" t="s">
        <v>1188</v>
      </c>
      <c r="D710" s="7" t="s">
        <v>1187</v>
      </c>
      <c r="E710" s="72" t="str">
        <f>HYPERLINK("mailto:y3rrb@hotmail.com","y3rrb@hotmail.com")</f>
        <v>y3rrb@hotmail.com</v>
      </c>
      <c r="F710" s="62"/>
      <c r="G710" s="61"/>
      <c r="H710" s="7"/>
      <c r="I710" s="7" t="s">
        <v>1182</v>
      </c>
      <c r="J710" s="61" t="s">
        <v>999</v>
      </c>
      <c r="K710" s="5"/>
      <c r="L710" s="5"/>
    </row>
    <row r="711" ht="56.25" customHeight="1">
      <c r="A711" s="7">
        <v>647.0</v>
      </c>
      <c r="B711" s="61">
        <v>331.0</v>
      </c>
      <c r="C711" s="39" t="s">
        <v>406</v>
      </c>
      <c r="D711" s="7" t="s">
        <v>1187</v>
      </c>
      <c r="E711" s="72" t="str">
        <f>HYPERLINK("mailto:saad_mm_66@hotmail.com","saad_mm_66@hotmail.com")</f>
        <v>saad_mm_66@hotmail.com</v>
      </c>
      <c r="F711" s="62"/>
      <c r="G711" s="61"/>
      <c r="H711" s="7"/>
      <c r="I711" s="7" t="s">
        <v>1182</v>
      </c>
      <c r="J711" s="61" t="s">
        <v>999</v>
      </c>
      <c r="K711" s="5"/>
      <c r="L711" s="5"/>
    </row>
    <row r="712" ht="56.25" customHeight="1">
      <c r="A712" s="7">
        <v>648.0</v>
      </c>
      <c r="B712" s="61">
        <v>329.0</v>
      </c>
      <c r="C712" s="39" t="s">
        <v>1189</v>
      </c>
      <c r="D712" s="7" t="s">
        <v>1187</v>
      </c>
      <c r="E712" s="72" t="str">
        <f>HYPERLINK("mailto:pmq4@hotmail.com","pmq4@hotmail.com")</f>
        <v>pmq4@hotmail.com</v>
      </c>
      <c r="F712" s="62"/>
      <c r="G712" s="61"/>
      <c r="H712" s="7"/>
      <c r="I712" s="7" t="s">
        <v>1182</v>
      </c>
      <c r="J712" s="61" t="s">
        <v>999</v>
      </c>
      <c r="K712" s="5"/>
      <c r="L712" s="5"/>
    </row>
    <row r="713" ht="56.25" customHeight="1">
      <c r="A713" s="7">
        <v>649.0</v>
      </c>
      <c r="B713" s="61" t="s">
        <v>1190</v>
      </c>
      <c r="C713" s="39" t="s">
        <v>1157</v>
      </c>
      <c r="D713" s="7" t="s">
        <v>1187</v>
      </c>
      <c r="E713" s="72" t="str">
        <f>HYPERLINK("mailto:hemo_arar55@hotmail.com","hemo_arar55@hotmail.com")</f>
        <v>hemo_arar55@hotmail.com</v>
      </c>
      <c r="F713" s="62"/>
      <c r="G713" s="61"/>
      <c r="H713" s="70" t="s">
        <v>1181</v>
      </c>
      <c r="I713" s="7" t="s">
        <v>1182</v>
      </c>
      <c r="J713" s="38" t="s">
        <v>957</v>
      </c>
      <c r="K713" s="5"/>
      <c r="L713" s="5"/>
    </row>
    <row r="714" ht="56.25" customHeight="1">
      <c r="A714" s="7">
        <v>650.0</v>
      </c>
      <c r="B714" s="61">
        <v>1943.0</v>
      </c>
      <c r="C714" s="39" t="s">
        <v>1191</v>
      </c>
      <c r="D714" s="7" t="s">
        <v>1187</v>
      </c>
      <c r="E714" s="72" t="str">
        <f>HYPERLINK("mailto:azooooz0555@hotmail.com","azooooz0555@hotmail.com")</f>
        <v>azooooz0555@hotmail.com</v>
      </c>
      <c r="F714" s="62"/>
      <c r="G714" s="61"/>
      <c r="H714" s="7"/>
      <c r="I714" s="7" t="s">
        <v>1182</v>
      </c>
      <c r="J714" s="61" t="s">
        <v>999</v>
      </c>
      <c r="K714" s="5"/>
      <c r="L714" s="5"/>
    </row>
    <row r="715" ht="56.25" customHeight="1">
      <c r="A715" s="7">
        <v>651.0</v>
      </c>
      <c r="B715" s="61">
        <v>1525.0</v>
      </c>
      <c r="C715" s="39" t="s">
        <v>1158</v>
      </c>
      <c r="D715" s="7" t="s">
        <v>1187</v>
      </c>
      <c r="E715" s="72" t="str">
        <f>HYPERLINK("mailto:too.0123@hotmail.com","too.0123@hotmail.com")</f>
        <v>too.0123@hotmail.com</v>
      </c>
      <c r="F715" s="62"/>
      <c r="G715" s="61"/>
      <c r="H715" s="7"/>
      <c r="I715" s="7" t="s">
        <v>1182</v>
      </c>
      <c r="J715" s="61" t="s">
        <v>999</v>
      </c>
      <c r="K715" s="5"/>
      <c r="L715" s="5"/>
    </row>
    <row r="716" ht="56.25" customHeight="1">
      <c r="A716" s="7">
        <v>652.0</v>
      </c>
      <c r="B716" s="61">
        <v>1464.0</v>
      </c>
      <c r="C716" s="39" t="s">
        <v>1163</v>
      </c>
      <c r="D716" s="7" t="s">
        <v>1187</v>
      </c>
      <c r="E716" s="72" t="str">
        <f>HYPERLINK("mailto:abooode_236@hotmail.com","abooode_236@hotmail.com")</f>
        <v>abooode_236@hotmail.com</v>
      </c>
      <c r="F716" s="62"/>
      <c r="G716" s="61"/>
      <c r="H716" s="7"/>
      <c r="I716" s="7" t="s">
        <v>1182</v>
      </c>
      <c r="J716" s="61" t="s">
        <v>999</v>
      </c>
      <c r="K716" s="5"/>
      <c r="L716" s="5"/>
    </row>
    <row r="717" ht="56.25" customHeight="1">
      <c r="A717" s="7">
        <v>653.0</v>
      </c>
      <c r="B717" s="61">
        <v>1370.0</v>
      </c>
      <c r="C717" s="39" t="s">
        <v>677</v>
      </c>
      <c r="D717" s="7" t="s">
        <v>1187</v>
      </c>
      <c r="E717" s="72" t="str">
        <f>HYPERLINK("mailto:Salle72255@hotmail.com","Salle72255@hotmail.com")</f>
        <v>Salle72255@hotmail.com</v>
      </c>
      <c r="F717" s="62"/>
      <c r="G717" s="61"/>
      <c r="H717" s="7"/>
      <c r="I717" s="7" t="s">
        <v>1182</v>
      </c>
      <c r="J717" s="61" t="s">
        <v>999</v>
      </c>
      <c r="K717" s="5"/>
      <c r="L717" s="5"/>
    </row>
    <row r="718" ht="56.25" customHeight="1">
      <c r="A718" s="7">
        <v>654.0</v>
      </c>
      <c r="B718" s="61">
        <v>1409.0</v>
      </c>
      <c r="C718" s="39" t="s">
        <v>1192</v>
      </c>
      <c r="D718" s="7" t="s">
        <v>1187</v>
      </c>
      <c r="E718" s="72" t="str">
        <f>HYPERLINK("mailto:noony-050@hotmail.com","noony-050@hotmail.com")</f>
        <v>noony-050@hotmail.com</v>
      </c>
      <c r="F718" s="62"/>
      <c r="G718" s="61"/>
      <c r="H718" s="7"/>
      <c r="I718" s="7" t="s">
        <v>1182</v>
      </c>
      <c r="J718" s="61" t="s">
        <v>999</v>
      </c>
      <c r="K718" s="5"/>
      <c r="L718" s="5"/>
    </row>
    <row r="719" ht="56.25" customHeight="1">
      <c r="A719" s="7">
        <v>655.0</v>
      </c>
      <c r="B719" s="61" t="s">
        <v>1179</v>
      </c>
      <c r="C719" s="39" t="s">
        <v>1180</v>
      </c>
      <c r="D719" s="7" t="s">
        <v>1187</v>
      </c>
      <c r="E719" s="72" t="str">
        <f>HYPERLINK("mailto:mjedo.sa@gmail.com","mjedo.sa@gmail.com")</f>
        <v>mjedo.sa@gmail.com</v>
      </c>
      <c r="F719" s="62"/>
      <c r="G719" s="61"/>
      <c r="H719" s="70" t="s">
        <v>1181</v>
      </c>
      <c r="I719" s="7" t="s">
        <v>1182</v>
      </c>
      <c r="J719" s="7" t="s">
        <v>1183</v>
      </c>
      <c r="K719" s="5"/>
      <c r="L719" s="5"/>
    </row>
    <row r="720" ht="56.25" customHeight="1">
      <c r="A720" s="7">
        <v>656.0</v>
      </c>
      <c r="B720" s="61" t="s">
        <v>1193</v>
      </c>
      <c r="C720" s="39" t="s">
        <v>1194</v>
      </c>
      <c r="D720" s="7" t="s">
        <v>1187</v>
      </c>
      <c r="E720" s="16" t="str">
        <f>HYPERLINK("mailto:me00-00@hotmail.com","me00-00@hotmail.com")</f>
        <v>me00-00@hotmail.com</v>
      </c>
      <c r="F720" s="62"/>
      <c r="G720" s="61"/>
      <c r="H720" s="70" t="s">
        <v>1181</v>
      </c>
      <c r="I720" s="7" t="s">
        <v>1182</v>
      </c>
      <c r="J720" s="7" t="s">
        <v>1183</v>
      </c>
      <c r="K720" s="5"/>
      <c r="L720" s="5"/>
    </row>
    <row r="721" ht="14.25" customHeigh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3"/>
      <c r="L721" s="73"/>
    </row>
    <row r="722" ht="60.75" customHeight="1">
      <c r="A722" s="7">
        <v>657.0</v>
      </c>
      <c r="B722" s="7" t="s">
        <v>1172</v>
      </c>
      <c r="C722" s="7" t="s">
        <v>954</v>
      </c>
      <c r="D722" s="7" t="s">
        <v>1195</v>
      </c>
      <c r="E722" s="75" t="str">
        <f>HYPERLINK("mailto:vv_bb33@hotmail.com","vv_bb33@hotmail.com")</f>
        <v>vv_bb33@hotmail.com</v>
      </c>
      <c r="F722" s="76">
        <v>42208.0</v>
      </c>
      <c r="G722" s="7"/>
      <c r="H722" s="7"/>
      <c r="I722" s="7" t="s">
        <v>1182</v>
      </c>
      <c r="J722" s="7"/>
      <c r="K722" s="4"/>
      <c r="L722" s="5"/>
    </row>
    <row r="723" ht="14.25" customHeigh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5"/>
      <c r="L723" s="5"/>
    </row>
    <row r="724" ht="33.75" customHeight="1">
      <c r="A724" s="28">
        <v>658.0</v>
      </c>
      <c r="B724" s="7">
        <v>785.0</v>
      </c>
      <c r="C724" s="7" t="s">
        <v>656</v>
      </c>
      <c r="D724" s="7" t="s">
        <v>99</v>
      </c>
      <c r="E724" s="54" t="str">
        <f>HYPERLINK("mailto:aborad77_8@hotmail.com","aborad77_8@hotmail.com")</f>
        <v>aborad77_8@hotmail.com</v>
      </c>
      <c r="F724" s="21"/>
      <c r="G724" s="7"/>
      <c r="H724" s="28" t="s">
        <v>1196</v>
      </c>
      <c r="I724" s="28" t="s">
        <v>1197</v>
      </c>
      <c r="J724" s="7"/>
      <c r="K724" s="77"/>
    </row>
    <row r="725" ht="28.5" customHeight="1">
      <c r="A725" s="28">
        <v>659.0</v>
      </c>
      <c r="B725" s="61">
        <v>1873.0</v>
      </c>
      <c r="C725" s="7" t="s">
        <v>1177</v>
      </c>
      <c r="D725" s="7" t="s">
        <v>99</v>
      </c>
      <c r="E725" s="54" t="str">
        <f>HYPERLINK("mailto:love111mark@gmail.com","love111mark@gmail.com")</f>
        <v>love111mark@gmail.com</v>
      </c>
      <c r="F725" s="62"/>
      <c r="G725" s="61"/>
      <c r="H725" s="28" t="s">
        <v>1198</v>
      </c>
      <c r="I725" s="28" t="s">
        <v>1197</v>
      </c>
      <c r="J725" s="7"/>
      <c r="K725" s="77"/>
    </row>
    <row r="726" ht="33.0" customHeight="1">
      <c r="A726" s="28">
        <v>660.0</v>
      </c>
      <c r="B726" s="7">
        <v>506.0</v>
      </c>
      <c r="C726" s="7" t="s">
        <v>333</v>
      </c>
      <c r="D726" s="7" t="s">
        <v>99</v>
      </c>
      <c r="E726" s="16" t="str">
        <f>HYPERLINK("mailto:iloneu@hotmail.com","iloneu@hotmail.com")</f>
        <v>iloneu@hotmail.com</v>
      </c>
      <c r="F726" s="21"/>
      <c r="G726" s="7"/>
      <c r="H726" s="28" t="s">
        <v>1199</v>
      </c>
      <c r="I726" s="28" t="s">
        <v>1197</v>
      </c>
      <c r="J726" s="7"/>
      <c r="K726" s="77"/>
    </row>
    <row r="727" ht="33.75" customHeight="1">
      <c r="A727" s="28">
        <v>661.0</v>
      </c>
      <c r="B727" s="28">
        <v>495.0</v>
      </c>
      <c r="C727" s="28" t="s">
        <v>1200</v>
      </c>
      <c r="D727" s="7" t="s">
        <v>99</v>
      </c>
      <c r="E727" s="16" t="s">
        <v>394</v>
      </c>
      <c r="F727" s="7"/>
      <c r="G727" s="7"/>
      <c r="H727" s="28" t="s">
        <v>1201</v>
      </c>
      <c r="I727" s="28" t="s">
        <v>1197</v>
      </c>
      <c r="J727" s="7"/>
      <c r="K727" s="77"/>
    </row>
    <row r="728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7"/>
    </row>
    <row r="729">
      <c r="A729" s="28">
        <v>662.0</v>
      </c>
      <c r="B729" s="28">
        <v>2157.0</v>
      </c>
      <c r="C729" s="28" t="s">
        <v>1202</v>
      </c>
      <c r="D729" s="28" t="s">
        <v>1203</v>
      </c>
      <c r="E729" s="16" t="s">
        <v>1204</v>
      </c>
      <c r="F729" s="7"/>
      <c r="G729" s="7"/>
      <c r="H729" s="28" t="s">
        <v>1205</v>
      </c>
      <c r="I729" s="28" t="s">
        <v>1197</v>
      </c>
      <c r="J729" s="28" t="s">
        <v>1206</v>
      </c>
      <c r="K729" s="77"/>
    </row>
    <row r="730">
      <c r="A730" s="28">
        <v>663.0</v>
      </c>
      <c r="B730" s="28">
        <v>1677.0</v>
      </c>
      <c r="C730" s="28" t="s">
        <v>1207</v>
      </c>
      <c r="D730" s="28" t="s">
        <v>1203</v>
      </c>
      <c r="E730" s="78" t="s">
        <v>1208</v>
      </c>
      <c r="F730" s="7"/>
      <c r="G730" s="7"/>
      <c r="H730" s="28" t="s">
        <v>1209</v>
      </c>
      <c r="I730" s="28" t="s">
        <v>1197</v>
      </c>
      <c r="J730" s="7"/>
      <c r="K730" s="77"/>
    </row>
    <row r="731">
      <c r="A731" s="28">
        <v>664.0</v>
      </c>
      <c r="B731" s="28">
        <v>1682.0</v>
      </c>
      <c r="C731" s="28" t="s">
        <v>1210</v>
      </c>
      <c r="D731" s="28" t="s">
        <v>1203</v>
      </c>
      <c r="E731" s="78" t="s">
        <v>1211</v>
      </c>
      <c r="F731" s="7"/>
      <c r="G731" s="7"/>
      <c r="H731" s="28" t="s">
        <v>1212</v>
      </c>
      <c r="I731" s="28" t="s">
        <v>1197</v>
      </c>
      <c r="J731" s="7"/>
      <c r="K731" s="77"/>
    </row>
    <row r="732">
      <c r="A732" s="28">
        <v>665.0</v>
      </c>
      <c r="B732" s="28">
        <v>1644.0</v>
      </c>
      <c r="C732" s="28" t="s">
        <v>1213</v>
      </c>
      <c r="D732" s="28" t="s">
        <v>1203</v>
      </c>
      <c r="E732" s="78" t="s">
        <v>1214</v>
      </c>
      <c r="F732" s="28"/>
      <c r="G732" s="28"/>
      <c r="H732" s="28" t="s">
        <v>1201</v>
      </c>
      <c r="I732" s="28" t="s">
        <v>1197</v>
      </c>
      <c r="J732" s="28" t="s">
        <v>1206</v>
      </c>
      <c r="K732" s="77"/>
    </row>
    <row r="733">
      <c r="A733" s="28">
        <v>666.0</v>
      </c>
      <c r="B733" s="28">
        <v>2018.0</v>
      </c>
      <c r="C733" s="28" t="s">
        <v>1215</v>
      </c>
      <c r="D733" s="28" t="s">
        <v>1203</v>
      </c>
      <c r="E733" s="78" t="s">
        <v>1216</v>
      </c>
      <c r="F733" s="28"/>
      <c r="G733" s="28"/>
      <c r="H733" s="28" t="s">
        <v>1201</v>
      </c>
      <c r="I733" s="28" t="s">
        <v>1197</v>
      </c>
      <c r="J733" s="28"/>
      <c r="K733" s="77"/>
    </row>
    <row r="734" ht="37.5" customHeight="1">
      <c r="A734" s="28">
        <v>667.0</v>
      </c>
      <c r="B734" s="28">
        <v>2107.0</v>
      </c>
      <c r="C734" s="28" t="s">
        <v>1217</v>
      </c>
      <c r="D734" s="28" t="s">
        <v>1203</v>
      </c>
      <c r="E734" s="78" t="s">
        <v>1218</v>
      </c>
      <c r="F734" s="28"/>
      <c r="G734" s="28"/>
      <c r="H734" s="28" t="s">
        <v>1219</v>
      </c>
      <c r="I734" s="28" t="s">
        <v>1197</v>
      </c>
      <c r="J734" s="28"/>
      <c r="K734" s="77"/>
    </row>
    <row r="735">
      <c r="A735" s="79"/>
      <c r="B735" s="79"/>
      <c r="C735" s="74"/>
      <c r="D735" s="74"/>
      <c r="E735" s="74"/>
      <c r="F735" s="74"/>
      <c r="G735" s="74"/>
      <c r="H735" s="74"/>
      <c r="I735" s="74"/>
      <c r="J735" s="74"/>
      <c r="K735" s="77"/>
    </row>
    <row r="736" ht="33.75" customHeight="1">
      <c r="A736" s="28">
        <v>668.0</v>
      </c>
      <c r="B736" s="28">
        <v>939.0</v>
      </c>
      <c r="C736" s="28" t="s">
        <v>1220</v>
      </c>
      <c r="D736" s="28" t="s">
        <v>1221</v>
      </c>
      <c r="E736" s="78" t="s">
        <v>1222</v>
      </c>
      <c r="F736" s="28"/>
      <c r="G736" s="28"/>
      <c r="H736" s="28" t="s">
        <v>1223</v>
      </c>
      <c r="I736" s="28" t="s">
        <v>1224</v>
      </c>
      <c r="J736" s="28"/>
      <c r="K736" s="77"/>
    </row>
    <row r="737" ht="30.75" customHeight="1">
      <c r="A737" s="28">
        <v>669.0</v>
      </c>
      <c r="B737" s="28">
        <v>1809.0</v>
      </c>
      <c r="C737" s="28" t="s">
        <v>1225</v>
      </c>
      <c r="D737" s="28" t="s">
        <v>1221</v>
      </c>
      <c r="E737" s="78" t="s">
        <v>1226</v>
      </c>
      <c r="F737" s="28"/>
      <c r="G737" s="28"/>
      <c r="H737" s="28"/>
      <c r="I737" s="28" t="s">
        <v>1224</v>
      </c>
      <c r="J737" s="28"/>
      <c r="K737" s="77"/>
    </row>
    <row r="738" ht="30.75" customHeight="1">
      <c r="A738" s="28">
        <v>670.0</v>
      </c>
      <c r="B738" s="28">
        <v>940.0</v>
      </c>
      <c r="C738" s="28" t="s">
        <v>1227</v>
      </c>
      <c r="D738" s="28" t="s">
        <v>1221</v>
      </c>
      <c r="E738" s="78" t="s">
        <v>1228</v>
      </c>
      <c r="F738" s="28"/>
      <c r="G738" s="28"/>
      <c r="H738" s="28"/>
      <c r="I738" s="28" t="s">
        <v>1224</v>
      </c>
      <c r="J738" s="28"/>
      <c r="K738" s="77"/>
    </row>
    <row r="739" ht="33.0" customHeight="1">
      <c r="A739" s="28">
        <v>671.0</v>
      </c>
      <c r="B739" s="28">
        <v>488.0</v>
      </c>
      <c r="C739" s="28" t="s">
        <v>993</v>
      </c>
      <c r="D739" s="28" t="s">
        <v>1221</v>
      </c>
      <c r="E739" s="78" t="s">
        <v>1229</v>
      </c>
      <c r="F739" s="28"/>
      <c r="G739" s="28"/>
      <c r="H739" s="28" t="s">
        <v>1230</v>
      </c>
      <c r="I739" s="28" t="s">
        <v>1224</v>
      </c>
      <c r="J739" s="28"/>
      <c r="K739" s="77"/>
    </row>
    <row r="740">
      <c r="A740" s="79"/>
      <c r="B740" s="79"/>
      <c r="C740" s="74"/>
      <c r="D740" s="74"/>
      <c r="E740" s="74"/>
      <c r="F740" s="74"/>
      <c r="G740" s="74"/>
      <c r="H740" s="74"/>
      <c r="I740" s="74"/>
      <c r="J740" s="74"/>
      <c r="K740" s="77"/>
    </row>
    <row r="741" ht="32.25" customHeight="1">
      <c r="A741" s="28">
        <v>672.0</v>
      </c>
      <c r="B741" s="28">
        <v>769.0</v>
      </c>
      <c r="C741" s="28" t="s">
        <v>629</v>
      </c>
      <c r="D741" s="28" t="s">
        <v>99</v>
      </c>
      <c r="E741" s="78" t="s">
        <v>561</v>
      </c>
      <c r="F741" s="28"/>
      <c r="G741" s="28"/>
      <c r="H741" s="28" t="s">
        <v>1231</v>
      </c>
      <c r="I741" s="28" t="s">
        <v>1224</v>
      </c>
      <c r="J741" s="28"/>
      <c r="K741" s="77"/>
    </row>
    <row r="742" ht="31.5" customHeight="1">
      <c r="A742" s="28">
        <v>673.0</v>
      </c>
      <c r="B742" s="28">
        <v>673.0</v>
      </c>
      <c r="C742" s="28" t="s">
        <v>1232</v>
      </c>
      <c r="D742" s="28" t="s">
        <v>99</v>
      </c>
      <c r="E742" s="78" t="s">
        <v>265</v>
      </c>
      <c r="F742" s="28"/>
      <c r="G742" s="28"/>
      <c r="H742" s="28" t="s">
        <v>1231</v>
      </c>
      <c r="I742" s="28" t="s">
        <v>1224</v>
      </c>
      <c r="J742" s="28"/>
      <c r="K742" s="77"/>
    </row>
    <row r="743">
      <c r="A743" s="79"/>
      <c r="B743" s="79"/>
      <c r="C743" s="74"/>
      <c r="D743" s="74"/>
      <c r="E743" s="74"/>
      <c r="F743" s="74"/>
      <c r="G743" s="74"/>
      <c r="H743" s="74"/>
      <c r="I743" s="74"/>
      <c r="J743" s="74"/>
      <c r="K743" s="77"/>
    </row>
    <row r="744" ht="25.5" customHeight="1">
      <c r="A744" s="28">
        <v>674.0</v>
      </c>
      <c r="B744" s="28">
        <v>2228.0</v>
      </c>
      <c r="C744" s="28" t="s">
        <v>1233</v>
      </c>
      <c r="D744" s="28" t="s">
        <v>73</v>
      </c>
      <c r="E744" s="78" t="s">
        <v>1234</v>
      </c>
      <c r="F744" s="80">
        <v>42395.0</v>
      </c>
      <c r="G744" s="28"/>
      <c r="H744" s="81" t="s">
        <v>1235</v>
      </c>
      <c r="I744" s="28" t="s">
        <v>1236</v>
      </c>
      <c r="J744" s="28" t="s">
        <v>1237</v>
      </c>
      <c r="K744" s="77"/>
    </row>
    <row r="745" ht="21.75" customHeight="1">
      <c r="A745" s="28">
        <v>675.0</v>
      </c>
      <c r="B745" s="28">
        <v>2173.0</v>
      </c>
      <c r="C745" s="28" t="s">
        <v>1238</v>
      </c>
      <c r="D745" s="28" t="s">
        <v>73</v>
      </c>
      <c r="E745" s="78" t="s">
        <v>1239</v>
      </c>
      <c r="F745" s="80">
        <v>42395.0</v>
      </c>
      <c r="G745" s="28"/>
      <c r="H745" s="28" t="s">
        <v>1240</v>
      </c>
      <c r="I745" s="28" t="s">
        <v>1236</v>
      </c>
      <c r="J745" s="28"/>
      <c r="K745" s="77"/>
    </row>
    <row r="746" ht="24.0" customHeight="1">
      <c r="A746" s="28">
        <v>676.0</v>
      </c>
      <c r="B746" s="28">
        <v>2045.0</v>
      </c>
      <c r="C746" s="28" t="s">
        <v>1241</v>
      </c>
      <c r="D746" s="28" t="s">
        <v>73</v>
      </c>
      <c r="E746" s="78" t="s">
        <v>1242</v>
      </c>
      <c r="F746" s="80">
        <v>42395.0</v>
      </c>
      <c r="G746" s="28"/>
      <c r="H746" s="28" t="s">
        <v>1243</v>
      </c>
      <c r="I746" s="28" t="s">
        <v>1236</v>
      </c>
      <c r="J746" s="28"/>
      <c r="K746" s="77"/>
    </row>
    <row r="747" ht="24.0" customHeight="1">
      <c r="A747" s="28">
        <v>677.0</v>
      </c>
      <c r="B747" s="28">
        <v>2259.0</v>
      </c>
      <c r="C747" s="28" t="s">
        <v>1244</v>
      </c>
      <c r="D747" s="28" t="s">
        <v>73</v>
      </c>
      <c r="E747" s="78" t="s">
        <v>1245</v>
      </c>
      <c r="F747" s="80">
        <v>42395.0</v>
      </c>
      <c r="G747" s="28"/>
      <c r="H747" s="28" t="s">
        <v>1246</v>
      </c>
      <c r="I747" s="28" t="s">
        <v>1236</v>
      </c>
      <c r="J747" s="28"/>
      <c r="K747" s="77"/>
    </row>
    <row r="748" ht="24.0" customHeight="1">
      <c r="A748" s="28">
        <v>678.0</v>
      </c>
      <c r="B748" s="28">
        <v>2242.0</v>
      </c>
      <c r="C748" s="28" t="s">
        <v>1247</v>
      </c>
      <c r="D748" s="28" t="s">
        <v>73</v>
      </c>
      <c r="E748" s="78" t="s">
        <v>1248</v>
      </c>
      <c r="F748" s="80">
        <v>42395.0</v>
      </c>
      <c r="G748" s="28"/>
      <c r="H748" s="81" t="s">
        <v>1249</v>
      </c>
      <c r="I748" s="28" t="s">
        <v>1236</v>
      </c>
      <c r="J748" s="28" t="s">
        <v>1237</v>
      </c>
      <c r="K748" s="77"/>
    </row>
    <row r="749" ht="24.0" customHeight="1">
      <c r="A749" s="28">
        <v>679.0</v>
      </c>
      <c r="B749" s="28">
        <v>2185.0</v>
      </c>
      <c r="C749" s="28" t="s">
        <v>1250</v>
      </c>
      <c r="D749" s="28" t="s">
        <v>73</v>
      </c>
      <c r="E749" s="78" t="s">
        <v>1251</v>
      </c>
      <c r="F749" s="80">
        <v>42395.0</v>
      </c>
      <c r="G749" s="28"/>
      <c r="H749" s="28" t="s">
        <v>1252</v>
      </c>
      <c r="I749" s="28" t="s">
        <v>1236</v>
      </c>
      <c r="J749" s="28"/>
      <c r="K749" s="77"/>
    </row>
    <row r="750" ht="24.0" customHeight="1">
      <c r="A750" s="28">
        <v>680.0</v>
      </c>
      <c r="B750" s="28">
        <v>1520.0</v>
      </c>
      <c r="C750" s="28" t="s">
        <v>1253</v>
      </c>
      <c r="D750" s="28" t="s">
        <v>73</v>
      </c>
      <c r="E750" s="78" t="s">
        <v>1254</v>
      </c>
      <c r="F750" s="80">
        <v>42395.0</v>
      </c>
      <c r="G750" s="28"/>
      <c r="H750" s="28" t="s">
        <v>1255</v>
      </c>
      <c r="I750" s="28" t="s">
        <v>1236</v>
      </c>
      <c r="J750" s="28"/>
      <c r="K750" s="77"/>
    </row>
    <row r="751" ht="24.0" customHeight="1">
      <c r="A751" s="28">
        <v>681.0</v>
      </c>
      <c r="B751" s="28">
        <v>1058.0</v>
      </c>
      <c r="C751" s="28" t="s">
        <v>659</v>
      </c>
      <c r="D751" s="28" t="s">
        <v>73</v>
      </c>
      <c r="E751" s="78" t="s">
        <v>1256</v>
      </c>
      <c r="F751" s="80">
        <v>42395.0</v>
      </c>
      <c r="G751" s="28"/>
      <c r="H751" s="28" t="s">
        <v>1257</v>
      </c>
      <c r="I751" s="28" t="s">
        <v>1236</v>
      </c>
      <c r="J751" s="28"/>
      <c r="K751" s="77"/>
    </row>
    <row r="752">
      <c r="A752" s="79"/>
      <c r="B752" s="79"/>
      <c r="C752" s="74"/>
      <c r="D752" s="74"/>
      <c r="E752" s="74"/>
      <c r="F752" s="74"/>
      <c r="G752" s="74"/>
      <c r="H752" s="74"/>
      <c r="I752" s="74"/>
      <c r="J752" s="74"/>
      <c r="K752" s="77"/>
    </row>
    <row r="753" ht="22.5" customHeight="1">
      <c r="A753" s="28">
        <v>682.0</v>
      </c>
      <c r="B753" s="28">
        <v>2042.0</v>
      </c>
      <c r="C753" s="28" t="s">
        <v>1258</v>
      </c>
      <c r="D753" s="28" t="s">
        <v>1259</v>
      </c>
      <c r="E753" s="78" t="s">
        <v>1260</v>
      </c>
      <c r="F753" s="80">
        <v>42389.0</v>
      </c>
      <c r="G753" s="28"/>
      <c r="H753" s="28" t="s">
        <v>1261</v>
      </c>
      <c r="I753" s="28" t="s">
        <v>1262</v>
      </c>
      <c r="J753" s="28"/>
      <c r="K753" s="77"/>
    </row>
    <row r="754">
      <c r="A754" s="28">
        <v>683.0</v>
      </c>
      <c r="B754" s="28">
        <v>2019.0</v>
      </c>
      <c r="C754" s="28" t="s">
        <v>1263</v>
      </c>
      <c r="D754" s="28" t="s">
        <v>1259</v>
      </c>
      <c r="E754" s="78" t="s">
        <v>1264</v>
      </c>
      <c r="F754" s="80">
        <v>42389.0</v>
      </c>
      <c r="G754" s="28"/>
      <c r="H754" s="28" t="s">
        <v>1265</v>
      </c>
      <c r="I754" s="28" t="s">
        <v>1262</v>
      </c>
      <c r="J754" s="28"/>
      <c r="K754" s="77"/>
    </row>
    <row r="755">
      <c r="A755" s="28">
        <v>684.0</v>
      </c>
      <c r="B755" s="28">
        <v>1987.0</v>
      </c>
      <c r="C755" s="28" t="s">
        <v>1266</v>
      </c>
      <c r="D755" s="28" t="s">
        <v>1259</v>
      </c>
      <c r="E755" s="78" t="s">
        <v>1267</v>
      </c>
      <c r="F755" s="80">
        <v>42389.0</v>
      </c>
      <c r="G755" s="28"/>
      <c r="H755" s="28" t="s">
        <v>1268</v>
      </c>
      <c r="I755" s="28" t="s">
        <v>1262</v>
      </c>
      <c r="J755" s="28"/>
      <c r="K755" s="77"/>
    </row>
    <row r="756">
      <c r="A756" s="28">
        <v>685.0</v>
      </c>
      <c r="B756" s="28">
        <v>1984.0</v>
      </c>
      <c r="C756" s="28" t="s">
        <v>1269</v>
      </c>
      <c r="D756" s="28" t="s">
        <v>1259</v>
      </c>
      <c r="E756" s="78" t="s">
        <v>1270</v>
      </c>
      <c r="F756" s="80">
        <v>42389.0</v>
      </c>
      <c r="G756" s="28"/>
      <c r="H756" s="28" t="s">
        <v>1265</v>
      </c>
      <c r="I756" s="28" t="s">
        <v>1262</v>
      </c>
      <c r="J756" s="28" t="s">
        <v>1271</v>
      </c>
      <c r="K756" s="77"/>
    </row>
    <row r="757">
      <c r="A757" s="28">
        <v>686.0</v>
      </c>
      <c r="B757" s="28">
        <v>1960.0</v>
      </c>
      <c r="C757" s="28" t="s">
        <v>1272</v>
      </c>
      <c r="D757" s="28" t="s">
        <v>1259</v>
      </c>
      <c r="E757" s="78" t="s">
        <v>1273</v>
      </c>
      <c r="F757" s="80">
        <v>42389.0</v>
      </c>
      <c r="G757" s="28"/>
      <c r="H757" s="28" t="s">
        <v>1274</v>
      </c>
      <c r="I757" s="28" t="s">
        <v>1262</v>
      </c>
      <c r="J757" s="28"/>
      <c r="K757" s="77"/>
    </row>
    <row r="758" ht="22.5" customHeight="1">
      <c r="A758" s="28">
        <v>687.0</v>
      </c>
      <c r="B758" s="28">
        <v>2062.0</v>
      </c>
      <c r="C758" s="28" t="s">
        <v>1275</v>
      </c>
      <c r="D758" s="28" t="s">
        <v>1259</v>
      </c>
      <c r="E758" s="78" t="s">
        <v>1276</v>
      </c>
      <c r="F758" s="80">
        <v>42389.0</v>
      </c>
      <c r="G758" s="28"/>
      <c r="H758" s="28" t="s">
        <v>1268</v>
      </c>
      <c r="I758" s="28" t="s">
        <v>1262</v>
      </c>
      <c r="J758" s="28" t="s">
        <v>1277</v>
      </c>
      <c r="K758" s="77"/>
    </row>
    <row r="759" ht="20.25" customHeight="1">
      <c r="A759" s="28">
        <v>688.0</v>
      </c>
      <c r="B759" s="28">
        <v>2149.0</v>
      </c>
      <c r="C759" s="28" t="s">
        <v>1278</v>
      </c>
      <c r="D759" s="28" t="s">
        <v>1259</v>
      </c>
      <c r="E759" s="78" t="s">
        <v>1279</v>
      </c>
      <c r="F759" s="80">
        <v>42389.0</v>
      </c>
      <c r="G759" s="28"/>
      <c r="H759" s="28" t="s">
        <v>1280</v>
      </c>
      <c r="I759" s="28" t="s">
        <v>1262</v>
      </c>
      <c r="J759" s="28" t="s">
        <v>1281</v>
      </c>
      <c r="K759" s="77"/>
    </row>
    <row r="760" ht="21.0" customHeight="1">
      <c r="A760" s="28">
        <v>689.0</v>
      </c>
      <c r="B760" s="28">
        <v>2230.0</v>
      </c>
      <c r="C760" s="28" t="s">
        <v>1282</v>
      </c>
      <c r="D760" s="28" t="s">
        <v>1259</v>
      </c>
      <c r="E760" s="78" t="s">
        <v>1283</v>
      </c>
      <c r="F760" s="80">
        <v>42389.0</v>
      </c>
      <c r="G760" s="28"/>
      <c r="H760" s="28" t="s">
        <v>1284</v>
      </c>
      <c r="I760" s="28" t="s">
        <v>1262</v>
      </c>
      <c r="J760" s="28"/>
      <c r="K760" s="77"/>
    </row>
    <row r="761" ht="19.5" customHeight="1">
      <c r="A761" s="28">
        <v>690.0</v>
      </c>
      <c r="B761" s="28">
        <v>1860.0</v>
      </c>
      <c r="C761" s="28" t="s">
        <v>1285</v>
      </c>
      <c r="D761" s="28" t="s">
        <v>1259</v>
      </c>
      <c r="E761" s="78" t="s">
        <v>1286</v>
      </c>
      <c r="F761" s="80">
        <v>42389.0</v>
      </c>
      <c r="G761" s="28"/>
      <c r="H761" s="28" t="s">
        <v>1268</v>
      </c>
      <c r="I761" s="28" t="s">
        <v>1262</v>
      </c>
      <c r="J761" s="28" t="s">
        <v>1287</v>
      </c>
      <c r="K761" s="77"/>
    </row>
    <row r="762" ht="24.75" customHeight="1">
      <c r="A762" s="28">
        <v>691.0</v>
      </c>
      <c r="B762" s="28">
        <v>1786.0</v>
      </c>
      <c r="C762" s="28" t="s">
        <v>1288</v>
      </c>
      <c r="D762" s="28" t="s">
        <v>1259</v>
      </c>
      <c r="E762" s="78" t="s">
        <v>1289</v>
      </c>
      <c r="F762" s="80">
        <v>42389.0</v>
      </c>
      <c r="G762" s="28"/>
      <c r="H762" s="28" t="s">
        <v>1268</v>
      </c>
      <c r="I762" s="28" t="s">
        <v>1262</v>
      </c>
      <c r="J762" s="28"/>
      <c r="K762" s="77"/>
    </row>
    <row r="763" ht="18.0" customHeight="1">
      <c r="A763" s="28">
        <v>692.0</v>
      </c>
      <c r="B763" s="28">
        <v>1447.0</v>
      </c>
      <c r="C763" s="28" t="s">
        <v>1290</v>
      </c>
      <c r="D763" s="28" t="s">
        <v>1259</v>
      </c>
      <c r="E763" s="78" t="s">
        <v>1291</v>
      </c>
      <c r="F763" s="80">
        <v>42389.0</v>
      </c>
      <c r="G763" s="28"/>
      <c r="H763" s="28" t="s">
        <v>1268</v>
      </c>
      <c r="I763" s="28" t="s">
        <v>1262</v>
      </c>
      <c r="J763" s="28" t="s">
        <v>1292</v>
      </c>
      <c r="K763" s="77"/>
    </row>
    <row r="764" ht="21.75" customHeight="1">
      <c r="A764" s="28">
        <v>693.0</v>
      </c>
      <c r="B764" s="28">
        <v>1378.0</v>
      </c>
      <c r="C764" s="28" t="s">
        <v>1293</v>
      </c>
      <c r="D764" s="28" t="s">
        <v>1259</v>
      </c>
      <c r="E764" s="78" t="s">
        <v>1294</v>
      </c>
      <c r="F764" s="80">
        <v>42389.0</v>
      </c>
      <c r="G764" s="28"/>
      <c r="H764" s="28" t="s">
        <v>1268</v>
      </c>
      <c r="I764" s="28" t="s">
        <v>1262</v>
      </c>
      <c r="J764" s="28"/>
      <c r="K764" s="77"/>
    </row>
    <row r="765" ht="18.75" customHeight="1">
      <c r="A765" s="28">
        <v>694.0</v>
      </c>
      <c r="B765" s="28">
        <v>836.0</v>
      </c>
      <c r="C765" s="28" t="s">
        <v>1295</v>
      </c>
      <c r="D765" s="28" t="s">
        <v>1259</v>
      </c>
      <c r="E765" s="78" t="s">
        <v>1296</v>
      </c>
      <c r="F765" s="80">
        <v>42389.0</v>
      </c>
      <c r="G765" s="28"/>
      <c r="H765" s="28" t="s">
        <v>1268</v>
      </c>
      <c r="I765" s="28" t="s">
        <v>1262</v>
      </c>
      <c r="J765" s="28"/>
      <c r="K765" s="77"/>
    </row>
    <row r="766" ht="28.5" customHeight="1">
      <c r="A766" s="28">
        <v>695.0</v>
      </c>
      <c r="B766" s="28">
        <v>771.0</v>
      </c>
      <c r="C766" s="28" t="s">
        <v>1297</v>
      </c>
      <c r="D766" s="28" t="s">
        <v>1259</v>
      </c>
      <c r="E766" s="78" t="s">
        <v>1298</v>
      </c>
      <c r="F766" s="80">
        <v>42389.0</v>
      </c>
      <c r="G766" s="28"/>
      <c r="H766" s="28" t="s">
        <v>1268</v>
      </c>
      <c r="I766" s="28" t="s">
        <v>1262</v>
      </c>
      <c r="J766" s="28"/>
      <c r="K766" s="77"/>
    </row>
    <row r="767">
      <c r="A767" s="28">
        <v>696.0</v>
      </c>
      <c r="B767" s="28">
        <v>784.0</v>
      </c>
      <c r="C767" s="28" t="s">
        <v>1299</v>
      </c>
      <c r="D767" s="28" t="s">
        <v>1259</v>
      </c>
      <c r="E767" s="78" t="s">
        <v>1300</v>
      </c>
      <c r="F767" s="80">
        <v>42389.0</v>
      </c>
      <c r="G767" s="28"/>
      <c r="H767" s="28" t="s">
        <v>1301</v>
      </c>
      <c r="I767" s="28" t="s">
        <v>1262</v>
      </c>
      <c r="J767" s="28"/>
      <c r="K767" s="77"/>
    </row>
    <row r="768" ht="17.25" customHeight="1">
      <c r="A768" s="28">
        <v>697.0</v>
      </c>
      <c r="B768" s="28">
        <v>625.0</v>
      </c>
      <c r="C768" s="28" t="s">
        <v>1302</v>
      </c>
      <c r="D768" s="28" t="s">
        <v>1259</v>
      </c>
      <c r="E768" s="78" t="s">
        <v>499</v>
      </c>
      <c r="F768" s="80">
        <v>42389.0</v>
      </c>
      <c r="G768" s="28"/>
      <c r="H768" s="28" t="s">
        <v>1268</v>
      </c>
      <c r="I768" s="28" t="s">
        <v>1262</v>
      </c>
      <c r="J768" s="28"/>
      <c r="K768" s="77"/>
    </row>
    <row r="769" ht="21.0" customHeight="1">
      <c r="A769" s="28">
        <v>698.0</v>
      </c>
      <c r="B769" s="28">
        <v>542.0</v>
      </c>
      <c r="C769" s="28" t="s">
        <v>1303</v>
      </c>
      <c r="D769" s="28" t="s">
        <v>1259</v>
      </c>
      <c r="E769" s="78" t="s">
        <v>1304</v>
      </c>
      <c r="F769" s="80">
        <v>42389.0</v>
      </c>
      <c r="G769" s="28"/>
      <c r="H769" s="28" t="s">
        <v>1268</v>
      </c>
      <c r="I769" s="28" t="s">
        <v>1262</v>
      </c>
      <c r="J769" s="28"/>
      <c r="K769" s="77"/>
    </row>
    <row r="770">
      <c r="A770" s="28">
        <v>699.0</v>
      </c>
      <c r="B770" s="28">
        <v>558.0</v>
      </c>
      <c r="C770" s="28" t="s">
        <v>1305</v>
      </c>
      <c r="D770" s="28" t="s">
        <v>1259</v>
      </c>
      <c r="E770" s="78" t="s">
        <v>184</v>
      </c>
      <c r="F770" s="80">
        <v>42389.0</v>
      </c>
      <c r="G770" s="28"/>
      <c r="H770" s="28" t="s">
        <v>1268</v>
      </c>
      <c r="I770" s="28" t="s">
        <v>1262</v>
      </c>
      <c r="J770" s="28"/>
      <c r="K770" s="77"/>
    </row>
    <row r="771">
      <c r="A771" s="28">
        <v>700.0</v>
      </c>
      <c r="B771" s="28">
        <v>391.0</v>
      </c>
      <c r="C771" s="28" t="s">
        <v>410</v>
      </c>
      <c r="D771" s="28" t="s">
        <v>1259</v>
      </c>
      <c r="E771" s="28" t="s">
        <v>1306</v>
      </c>
      <c r="F771" s="80">
        <v>42389.0</v>
      </c>
      <c r="G771" s="28"/>
      <c r="H771" s="28" t="s">
        <v>1268</v>
      </c>
      <c r="I771" s="28" t="s">
        <v>1262</v>
      </c>
      <c r="J771" s="28"/>
      <c r="K771" s="77"/>
    </row>
    <row r="772">
      <c r="A772" s="79"/>
      <c r="B772" s="79"/>
      <c r="C772" s="79"/>
      <c r="D772" s="79"/>
      <c r="E772" s="79"/>
      <c r="F772" s="79"/>
      <c r="G772" s="79"/>
      <c r="H772" s="79"/>
      <c r="I772" s="74"/>
      <c r="J772" s="74"/>
      <c r="K772" s="77"/>
    </row>
    <row r="773" ht="25.5" customHeight="1">
      <c r="A773" s="28">
        <v>701.0</v>
      </c>
      <c r="B773" s="28">
        <v>2258.0</v>
      </c>
      <c r="C773" s="28" t="s">
        <v>1307</v>
      </c>
      <c r="D773" s="28" t="s">
        <v>1308</v>
      </c>
      <c r="E773" s="78" t="s">
        <v>1309</v>
      </c>
      <c r="F773" s="80"/>
      <c r="G773" s="28"/>
      <c r="H773" s="28"/>
      <c r="I773" s="28" t="s">
        <v>1224</v>
      </c>
      <c r="J773" s="28" t="s">
        <v>1310</v>
      </c>
      <c r="K773" s="77"/>
    </row>
    <row r="774" ht="23.25" customHeight="1">
      <c r="A774" s="28">
        <v>702.0</v>
      </c>
      <c r="B774" s="28">
        <v>2230.0</v>
      </c>
      <c r="C774" s="28" t="s">
        <v>1311</v>
      </c>
      <c r="D774" s="28" t="s">
        <v>1308</v>
      </c>
      <c r="E774" s="78" t="s">
        <v>1283</v>
      </c>
      <c r="F774" s="80">
        <v>42395.0</v>
      </c>
      <c r="G774" s="28"/>
      <c r="H774" s="81" t="s">
        <v>1261</v>
      </c>
      <c r="I774" s="28" t="s">
        <v>1224</v>
      </c>
      <c r="J774" s="28" t="s">
        <v>1312</v>
      </c>
      <c r="K774" s="77"/>
    </row>
    <row r="775" ht="20.25" customHeight="1">
      <c r="A775" s="28">
        <v>704.0</v>
      </c>
      <c r="B775" s="28">
        <v>2217.0</v>
      </c>
      <c r="C775" s="28" t="s">
        <v>1313</v>
      </c>
      <c r="D775" s="28" t="s">
        <v>1308</v>
      </c>
      <c r="E775" s="78" t="s">
        <v>1314</v>
      </c>
      <c r="F775" s="80"/>
      <c r="G775" s="28"/>
      <c r="H775" s="28"/>
      <c r="I775" s="28" t="s">
        <v>1224</v>
      </c>
      <c r="J775" s="28" t="s">
        <v>1310</v>
      </c>
      <c r="K775" s="77"/>
    </row>
    <row r="776" ht="25.5" customHeight="1">
      <c r="A776" s="28">
        <v>705.0</v>
      </c>
      <c r="B776" s="28">
        <v>2215.0</v>
      </c>
      <c r="C776" s="28" t="s">
        <v>1315</v>
      </c>
      <c r="D776" s="28" t="s">
        <v>1308</v>
      </c>
      <c r="E776" s="78" t="s">
        <v>1316</v>
      </c>
      <c r="F776" s="80">
        <v>42395.0</v>
      </c>
      <c r="G776" s="28"/>
      <c r="H776" s="28" t="s">
        <v>1317</v>
      </c>
      <c r="I776" s="28" t="s">
        <v>1224</v>
      </c>
      <c r="J776" s="28"/>
      <c r="K776" s="77"/>
    </row>
    <row r="777" ht="25.5" customHeight="1">
      <c r="A777" s="28">
        <v>706.0</v>
      </c>
      <c r="B777" s="28">
        <v>2208.0</v>
      </c>
      <c r="C777" s="28" t="s">
        <v>1318</v>
      </c>
      <c r="D777" s="28" t="s">
        <v>1308</v>
      </c>
      <c r="E777" s="78" t="s">
        <v>1319</v>
      </c>
      <c r="F777" s="80">
        <v>42395.0</v>
      </c>
      <c r="G777" s="28"/>
      <c r="H777" s="28" t="s">
        <v>1320</v>
      </c>
      <c r="I777" s="28" t="s">
        <v>1224</v>
      </c>
      <c r="J777" s="28"/>
      <c r="K777" s="77"/>
    </row>
    <row r="778" ht="26.25" customHeight="1">
      <c r="A778" s="28">
        <v>707.0</v>
      </c>
      <c r="B778" s="28">
        <v>2157.0</v>
      </c>
      <c r="C778" s="28" t="s">
        <v>1202</v>
      </c>
      <c r="D778" s="28" t="s">
        <v>1308</v>
      </c>
      <c r="E778" s="78" t="s">
        <v>1204</v>
      </c>
      <c r="F778" s="80">
        <v>42395.0</v>
      </c>
      <c r="G778" s="28"/>
      <c r="H778" s="28" t="s">
        <v>1321</v>
      </c>
      <c r="I778" s="28" t="s">
        <v>1224</v>
      </c>
      <c r="J778" s="28"/>
      <c r="K778" s="77"/>
    </row>
    <row r="779" ht="22.5" customHeight="1">
      <c r="A779" s="28">
        <v>708.0</v>
      </c>
      <c r="B779" s="28">
        <v>2062.0</v>
      </c>
      <c r="C779" s="28" t="s">
        <v>1322</v>
      </c>
      <c r="D779" s="28" t="s">
        <v>1308</v>
      </c>
      <c r="E779" s="78" t="s">
        <v>1276</v>
      </c>
      <c r="F779" s="80"/>
      <c r="G779" s="28"/>
      <c r="H779" s="28"/>
      <c r="I779" s="28" t="s">
        <v>1224</v>
      </c>
      <c r="J779" s="28" t="s">
        <v>1323</v>
      </c>
      <c r="K779" s="77"/>
    </row>
    <row r="780" ht="21.75" customHeight="1">
      <c r="A780" s="28">
        <v>709.0</v>
      </c>
      <c r="B780" s="28">
        <v>2056.0</v>
      </c>
      <c r="C780" s="28" t="s">
        <v>1324</v>
      </c>
      <c r="D780" s="28" t="s">
        <v>1308</v>
      </c>
      <c r="E780" s="78" t="s">
        <v>1325</v>
      </c>
      <c r="F780" s="80">
        <v>42395.0</v>
      </c>
      <c r="G780" s="28"/>
      <c r="H780" s="81" t="s">
        <v>1326</v>
      </c>
      <c r="I780" s="28" t="s">
        <v>1224</v>
      </c>
      <c r="J780" s="28"/>
      <c r="K780" s="77"/>
    </row>
    <row r="781" ht="23.25" customHeight="1">
      <c r="A781" s="28">
        <v>710.0</v>
      </c>
      <c r="B781" s="28">
        <v>2042.0</v>
      </c>
      <c r="C781" s="28" t="s">
        <v>1327</v>
      </c>
      <c r="D781" s="28" t="s">
        <v>1308</v>
      </c>
      <c r="E781" s="78" t="s">
        <v>1328</v>
      </c>
      <c r="F781" s="80">
        <v>42395.0</v>
      </c>
      <c r="G781" s="28"/>
      <c r="H781" s="81" t="s">
        <v>1329</v>
      </c>
      <c r="I781" s="28" t="s">
        <v>1224</v>
      </c>
      <c r="J781" s="28"/>
      <c r="K781" s="77"/>
    </row>
    <row r="782" ht="25.5" customHeight="1">
      <c r="A782" s="28">
        <v>711.0</v>
      </c>
      <c r="B782" s="28">
        <v>2019.0</v>
      </c>
      <c r="C782" s="28" t="s">
        <v>1330</v>
      </c>
      <c r="D782" s="28" t="s">
        <v>1308</v>
      </c>
      <c r="E782" s="78" t="s">
        <v>1331</v>
      </c>
      <c r="F782" s="80">
        <v>42395.0</v>
      </c>
      <c r="G782" s="28"/>
      <c r="H782" s="28" t="s">
        <v>1332</v>
      </c>
      <c r="I782" s="28" t="s">
        <v>1224</v>
      </c>
      <c r="J782" s="28"/>
      <c r="K782" s="77"/>
    </row>
    <row r="783" ht="22.5" customHeight="1">
      <c r="A783" s="28">
        <v>714.0</v>
      </c>
      <c r="B783" s="28">
        <v>1987.0</v>
      </c>
      <c r="C783" s="28" t="s">
        <v>1333</v>
      </c>
      <c r="D783" s="28" t="s">
        <v>1308</v>
      </c>
      <c r="E783" s="78" t="s">
        <v>1267</v>
      </c>
      <c r="F783" s="80">
        <v>42395.0</v>
      </c>
      <c r="G783" s="28"/>
      <c r="H783" s="28" t="s">
        <v>1334</v>
      </c>
      <c r="I783" s="28" t="s">
        <v>1224</v>
      </c>
      <c r="J783" s="28"/>
      <c r="K783" s="77"/>
    </row>
    <row r="784" ht="24.75" customHeight="1">
      <c r="A784" s="28">
        <v>715.0</v>
      </c>
      <c r="B784" s="28">
        <v>1984.0</v>
      </c>
      <c r="C784" s="28" t="s">
        <v>1335</v>
      </c>
      <c r="D784" s="28" t="s">
        <v>1308</v>
      </c>
      <c r="E784" s="78" t="s">
        <v>1270</v>
      </c>
      <c r="F784" s="80">
        <v>42395.0</v>
      </c>
      <c r="G784" s="28"/>
      <c r="H784" s="28" t="s">
        <v>1336</v>
      </c>
      <c r="I784" s="28" t="s">
        <v>1224</v>
      </c>
      <c r="J784" s="28"/>
      <c r="K784" s="77"/>
    </row>
    <row r="785" ht="22.5" customHeight="1">
      <c r="A785" s="28">
        <v>716.0</v>
      </c>
      <c r="B785" s="28">
        <v>1974.0</v>
      </c>
      <c r="C785" s="28" t="s">
        <v>1337</v>
      </c>
      <c r="D785" s="28" t="s">
        <v>1308</v>
      </c>
      <c r="E785" s="78" t="s">
        <v>1338</v>
      </c>
      <c r="F785" s="80">
        <v>42395.0</v>
      </c>
      <c r="G785" s="28"/>
      <c r="H785" s="28" t="s">
        <v>1339</v>
      </c>
      <c r="I785" s="28" t="s">
        <v>1224</v>
      </c>
      <c r="J785" s="28"/>
      <c r="K785" s="77"/>
    </row>
    <row r="786" ht="20.25" customHeight="1">
      <c r="A786" s="28">
        <v>717.0</v>
      </c>
      <c r="B786" s="28">
        <v>1969.0</v>
      </c>
      <c r="C786" s="28" t="s">
        <v>1340</v>
      </c>
      <c r="D786" s="28" t="s">
        <v>1308</v>
      </c>
      <c r="E786" s="78" t="s">
        <v>1341</v>
      </c>
      <c r="F786" s="80"/>
      <c r="G786" s="28"/>
      <c r="H786" s="28"/>
      <c r="I786" s="28" t="s">
        <v>1224</v>
      </c>
      <c r="J786" s="28" t="s">
        <v>1323</v>
      </c>
      <c r="K786" s="77"/>
    </row>
    <row r="787" ht="24.0" customHeight="1">
      <c r="A787" s="28">
        <v>718.0</v>
      </c>
      <c r="B787" s="28">
        <v>1960.0</v>
      </c>
      <c r="C787" s="28" t="s">
        <v>1272</v>
      </c>
      <c r="D787" s="28" t="s">
        <v>1308</v>
      </c>
      <c r="E787" s="78" t="s">
        <v>1273</v>
      </c>
      <c r="F787" s="80">
        <v>42389.0</v>
      </c>
      <c r="G787" s="28"/>
      <c r="H787" s="28" t="s">
        <v>1274</v>
      </c>
      <c r="I787" s="28" t="s">
        <v>1224</v>
      </c>
      <c r="J787" s="28"/>
      <c r="K787" s="77"/>
    </row>
    <row r="788" ht="22.5" customHeight="1">
      <c r="A788" s="28">
        <v>719.0</v>
      </c>
      <c r="B788" s="28">
        <v>1861.0</v>
      </c>
      <c r="C788" s="28" t="s">
        <v>1285</v>
      </c>
      <c r="D788" s="28" t="s">
        <v>1308</v>
      </c>
      <c r="E788" s="78" t="s">
        <v>1342</v>
      </c>
      <c r="F788" s="80">
        <v>42395.0</v>
      </c>
      <c r="G788" s="28"/>
      <c r="H788" s="28" t="s">
        <v>1343</v>
      </c>
      <c r="I788" s="28" t="s">
        <v>1224</v>
      </c>
      <c r="J788" s="28"/>
      <c r="K788" s="77"/>
    </row>
    <row r="789" ht="23.25" customHeight="1">
      <c r="A789" s="28">
        <v>720.0</v>
      </c>
      <c r="B789" s="28">
        <v>1809.0</v>
      </c>
      <c r="C789" s="28" t="s">
        <v>1225</v>
      </c>
      <c r="D789" s="28" t="s">
        <v>1308</v>
      </c>
      <c r="E789" s="78" t="s">
        <v>1344</v>
      </c>
      <c r="F789" s="80">
        <v>42395.0</v>
      </c>
      <c r="G789" s="28"/>
      <c r="H789" s="28" t="s">
        <v>1343</v>
      </c>
      <c r="I789" s="28" t="s">
        <v>1224</v>
      </c>
      <c r="J789" s="28"/>
      <c r="K789" s="77"/>
    </row>
    <row r="790" ht="28.5" customHeight="1">
      <c r="A790" s="28">
        <v>721.0</v>
      </c>
      <c r="B790" s="28">
        <v>1786.0</v>
      </c>
      <c r="C790" s="28" t="s">
        <v>1345</v>
      </c>
      <c r="D790" s="28" t="s">
        <v>1308</v>
      </c>
      <c r="E790" s="78" t="s">
        <v>1289</v>
      </c>
      <c r="F790" s="80">
        <v>42389.0</v>
      </c>
      <c r="G790" s="28"/>
      <c r="H790" s="28" t="s">
        <v>1343</v>
      </c>
      <c r="I790" s="28" t="s">
        <v>1224</v>
      </c>
      <c r="J790" s="28"/>
      <c r="K790" s="77"/>
    </row>
    <row r="791" ht="20.25" customHeight="1">
      <c r="A791" s="28">
        <v>722.0</v>
      </c>
      <c r="B791" s="28">
        <v>1709.0</v>
      </c>
      <c r="C791" s="28" t="s">
        <v>1346</v>
      </c>
      <c r="D791" s="28" t="s">
        <v>1308</v>
      </c>
      <c r="E791" s="78" t="s">
        <v>1347</v>
      </c>
      <c r="F791" s="80">
        <v>42395.0</v>
      </c>
      <c r="G791" s="28"/>
      <c r="H791" s="28" t="s">
        <v>1348</v>
      </c>
      <c r="I791" s="28" t="s">
        <v>1224</v>
      </c>
      <c r="J791" s="28"/>
      <c r="K791" s="77"/>
    </row>
    <row r="792" ht="20.25" customHeight="1">
      <c r="A792" s="28">
        <v>723.0</v>
      </c>
      <c r="B792" s="28">
        <v>1644.0</v>
      </c>
      <c r="C792" s="28" t="s">
        <v>1213</v>
      </c>
      <c r="D792" s="28" t="s">
        <v>1308</v>
      </c>
      <c r="E792" s="82" t="s">
        <v>1214</v>
      </c>
      <c r="F792" s="80">
        <v>42396.0</v>
      </c>
      <c r="G792" s="28"/>
      <c r="H792" s="28" t="s">
        <v>1349</v>
      </c>
      <c r="I792" s="28" t="s">
        <v>1224</v>
      </c>
      <c r="J792" s="28"/>
      <c r="K792" s="77"/>
    </row>
    <row r="793" ht="21.0" customHeight="1">
      <c r="A793" s="28">
        <v>724.0</v>
      </c>
      <c r="B793" s="28">
        <v>1464.0</v>
      </c>
      <c r="C793" s="28" t="s">
        <v>1163</v>
      </c>
      <c r="D793" s="28" t="s">
        <v>1308</v>
      </c>
      <c r="E793" s="78" t="s">
        <v>1164</v>
      </c>
      <c r="F793" s="80">
        <v>42395.0</v>
      </c>
      <c r="G793" s="28"/>
      <c r="H793" s="28" t="s">
        <v>1350</v>
      </c>
      <c r="I793" s="28" t="s">
        <v>1224</v>
      </c>
      <c r="J793" s="28"/>
      <c r="K793" s="77"/>
    </row>
    <row r="794" ht="15.75" customHeight="1">
      <c r="A794" s="28">
        <v>725.0</v>
      </c>
      <c r="B794" s="28">
        <v>1409.0</v>
      </c>
      <c r="C794" s="28" t="s">
        <v>1192</v>
      </c>
      <c r="D794" s="28" t="s">
        <v>1308</v>
      </c>
      <c r="E794" s="78" t="s">
        <v>1351</v>
      </c>
      <c r="F794" s="80">
        <v>42395.0</v>
      </c>
      <c r="G794" s="28"/>
      <c r="H794" s="28" t="s">
        <v>1349</v>
      </c>
      <c r="I794" s="28" t="s">
        <v>1224</v>
      </c>
      <c r="J794" s="28"/>
      <c r="K794" s="77"/>
    </row>
    <row r="795" ht="31.5" customHeight="1">
      <c r="A795" s="28">
        <v>726.0</v>
      </c>
      <c r="B795" s="28">
        <v>1381.0</v>
      </c>
      <c r="C795" s="28" t="s">
        <v>1352</v>
      </c>
      <c r="D795" s="28" t="s">
        <v>1308</v>
      </c>
      <c r="E795" s="78" t="s">
        <v>1353</v>
      </c>
      <c r="F795" s="80">
        <v>42395.0</v>
      </c>
      <c r="G795" s="28"/>
      <c r="H795" s="28" t="s">
        <v>1354</v>
      </c>
      <c r="I795" s="28" t="s">
        <v>1224</v>
      </c>
      <c r="J795" s="28"/>
      <c r="K795" s="77"/>
    </row>
    <row r="796" ht="18.0" customHeight="1">
      <c r="A796" s="28">
        <v>727.0</v>
      </c>
      <c r="B796" s="28">
        <v>1378.0</v>
      </c>
      <c r="C796" s="28" t="s">
        <v>1355</v>
      </c>
      <c r="D796" s="28" t="s">
        <v>1308</v>
      </c>
      <c r="E796" s="78" t="s">
        <v>1294</v>
      </c>
      <c r="F796" s="80">
        <v>42395.0</v>
      </c>
      <c r="G796" s="28"/>
      <c r="H796" s="28" t="s">
        <v>1356</v>
      </c>
      <c r="I796" s="28" t="s">
        <v>1224</v>
      </c>
      <c r="J796" s="28"/>
      <c r="K796" s="77"/>
    </row>
    <row r="797" ht="17.25" customHeight="1">
      <c r="A797" s="28">
        <v>728.0</v>
      </c>
      <c r="B797" s="28">
        <v>1370.0</v>
      </c>
      <c r="C797" s="28" t="s">
        <v>677</v>
      </c>
      <c r="D797" s="28" t="s">
        <v>1308</v>
      </c>
      <c r="E797" s="78" t="s">
        <v>1357</v>
      </c>
      <c r="F797" s="80"/>
      <c r="G797" s="28"/>
      <c r="H797" s="28"/>
      <c r="I797" s="28" t="s">
        <v>1224</v>
      </c>
      <c r="J797" s="28" t="s">
        <v>1323</v>
      </c>
      <c r="K797" s="77"/>
    </row>
    <row r="798" ht="22.5" customHeight="1">
      <c r="A798" s="28">
        <v>729.0</v>
      </c>
      <c r="B798" s="28">
        <v>1339.0</v>
      </c>
      <c r="C798" s="28" t="s">
        <v>985</v>
      </c>
      <c r="D798" s="28" t="s">
        <v>1308</v>
      </c>
      <c r="E798" s="78"/>
      <c r="F798" s="80">
        <v>42395.0</v>
      </c>
      <c r="G798" s="28"/>
      <c r="H798" s="28" t="s">
        <v>1348</v>
      </c>
      <c r="I798" s="28" t="s">
        <v>1224</v>
      </c>
      <c r="J798" s="28"/>
      <c r="K798" s="77"/>
    </row>
    <row r="799" ht="18.75" customHeight="1">
      <c r="A799" s="28">
        <v>730.0</v>
      </c>
      <c r="B799" s="28">
        <v>1198.0</v>
      </c>
      <c r="C799" s="28" t="s">
        <v>1358</v>
      </c>
      <c r="D799" s="28" t="s">
        <v>1308</v>
      </c>
      <c r="E799" s="78" t="s">
        <v>1359</v>
      </c>
      <c r="F799" s="28"/>
      <c r="G799" s="28"/>
      <c r="H799" s="28"/>
      <c r="I799" s="28" t="s">
        <v>1224</v>
      </c>
      <c r="J799" s="28"/>
      <c r="K799" s="77"/>
    </row>
    <row r="800" ht="17.25" customHeight="1">
      <c r="A800" s="28">
        <v>731.0</v>
      </c>
      <c r="B800" s="28">
        <v>1142.0</v>
      </c>
      <c r="C800" s="28" t="s">
        <v>1360</v>
      </c>
      <c r="D800" s="28" t="s">
        <v>1308</v>
      </c>
      <c r="E800" s="78" t="s">
        <v>1361</v>
      </c>
      <c r="F800" s="80">
        <v>42395.0</v>
      </c>
      <c r="G800" s="28"/>
      <c r="H800" s="81" t="s">
        <v>1362</v>
      </c>
      <c r="I800" s="28" t="s">
        <v>1224</v>
      </c>
      <c r="J800" s="28"/>
      <c r="K800" s="77"/>
    </row>
    <row r="801" ht="19.5" customHeight="1">
      <c r="A801" s="28">
        <v>732.0</v>
      </c>
      <c r="B801" s="28">
        <v>1107.0</v>
      </c>
      <c r="C801" s="28" t="s">
        <v>1363</v>
      </c>
      <c r="D801" s="28" t="s">
        <v>1308</v>
      </c>
      <c r="E801" s="78" t="s">
        <v>1364</v>
      </c>
      <c r="F801" s="28"/>
      <c r="G801" s="28"/>
      <c r="H801" s="28" t="s">
        <v>1365</v>
      </c>
      <c r="I801" s="28" t="s">
        <v>1224</v>
      </c>
      <c r="J801" s="28"/>
      <c r="K801" s="77"/>
    </row>
    <row r="802" ht="19.5" customHeight="1">
      <c r="A802" s="28">
        <v>733.0</v>
      </c>
      <c r="B802" s="28">
        <v>385.0</v>
      </c>
      <c r="C802" s="28" t="s">
        <v>397</v>
      </c>
      <c r="D802" s="28" t="s">
        <v>1308</v>
      </c>
      <c r="E802" s="78" t="s">
        <v>175</v>
      </c>
      <c r="F802" s="80">
        <v>42395.0</v>
      </c>
      <c r="G802" s="28"/>
      <c r="H802" s="28" t="s">
        <v>1366</v>
      </c>
      <c r="I802" s="28" t="s">
        <v>1224</v>
      </c>
      <c r="J802" s="28"/>
      <c r="K802" s="77"/>
    </row>
    <row r="803" ht="18.75" customHeight="1">
      <c r="A803" s="28">
        <v>734.0</v>
      </c>
      <c r="B803" s="28">
        <v>391.0</v>
      </c>
      <c r="C803" s="28" t="s">
        <v>410</v>
      </c>
      <c r="D803" s="28" t="s">
        <v>1308</v>
      </c>
      <c r="E803" s="78" t="s">
        <v>411</v>
      </c>
      <c r="F803" s="80">
        <v>42395.0</v>
      </c>
      <c r="G803" s="28"/>
      <c r="H803" s="28" t="s">
        <v>1366</v>
      </c>
      <c r="I803" s="28" t="s">
        <v>1224</v>
      </c>
      <c r="J803" s="28"/>
      <c r="K803" s="77"/>
    </row>
    <row r="804" ht="19.5" customHeight="1">
      <c r="A804" s="28">
        <v>735.0</v>
      </c>
      <c r="B804" s="28">
        <v>452.0</v>
      </c>
      <c r="C804" s="28" t="s">
        <v>1367</v>
      </c>
      <c r="D804" s="28" t="s">
        <v>1308</v>
      </c>
      <c r="E804" s="82" t="s">
        <v>179</v>
      </c>
      <c r="F804" s="80">
        <v>42395.0</v>
      </c>
      <c r="G804" s="28"/>
      <c r="H804" s="28" t="s">
        <v>1368</v>
      </c>
      <c r="I804" s="28" t="s">
        <v>1224</v>
      </c>
      <c r="J804" s="28"/>
      <c r="K804" s="77"/>
    </row>
    <row r="805" ht="18.75" customHeight="1">
      <c r="A805" s="28">
        <v>736.0</v>
      </c>
      <c r="B805" s="28">
        <v>445.0</v>
      </c>
      <c r="C805" s="28" t="s">
        <v>415</v>
      </c>
      <c r="D805" s="28" t="s">
        <v>1308</v>
      </c>
      <c r="E805" s="82" t="s">
        <v>177</v>
      </c>
      <c r="F805" s="80">
        <v>42395.0</v>
      </c>
      <c r="G805" s="28"/>
      <c r="H805" s="28" t="s">
        <v>1365</v>
      </c>
      <c r="I805" s="28" t="s">
        <v>1224</v>
      </c>
      <c r="J805" s="28"/>
      <c r="K805" s="77"/>
    </row>
    <row r="806" ht="17.25" customHeight="1">
      <c r="A806" s="28">
        <v>737.0</v>
      </c>
      <c r="B806" s="28">
        <v>480.0</v>
      </c>
      <c r="C806" s="28" t="s">
        <v>417</v>
      </c>
      <c r="D806" s="28" t="s">
        <v>1308</v>
      </c>
      <c r="E806" s="82" t="s">
        <v>418</v>
      </c>
      <c r="F806" s="80">
        <v>42395.0</v>
      </c>
      <c r="G806" s="28"/>
      <c r="H806" s="28" t="s">
        <v>1366</v>
      </c>
      <c r="I806" s="28" t="s">
        <v>1224</v>
      </c>
      <c r="J806" s="28"/>
      <c r="K806" s="77"/>
    </row>
    <row r="807" ht="17.25" customHeight="1">
      <c r="A807" s="28">
        <v>738.0</v>
      </c>
      <c r="B807" s="28">
        <v>487.0</v>
      </c>
      <c r="C807" s="28" t="s">
        <v>422</v>
      </c>
      <c r="D807" s="28" t="s">
        <v>1308</v>
      </c>
      <c r="E807" s="82" t="s">
        <v>182</v>
      </c>
      <c r="F807" s="80">
        <v>42395.0</v>
      </c>
      <c r="G807" s="28"/>
      <c r="H807" s="28" t="s">
        <v>1365</v>
      </c>
      <c r="I807" s="28" t="s">
        <v>1224</v>
      </c>
      <c r="J807" s="28"/>
      <c r="K807" s="77"/>
    </row>
    <row r="808" ht="19.5" customHeight="1">
      <c r="A808" s="28">
        <v>739.0</v>
      </c>
      <c r="B808" s="28">
        <v>495.0</v>
      </c>
      <c r="C808" s="28" t="s">
        <v>1200</v>
      </c>
      <c r="D808" s="28" t="s">
        <v>1308</v>
      </c>
      <c r="E808" s="82" t="s">
        <v>394</v>
      </c>
      <c r="F808" s="80">
        <v>42396.0</v>
      </c>
      <c r="G808" s="28"/>
      <c r="H808" s="28" t="s">
        <v>1349</v>
      </c>
      <c r="I808" s="28" t="s">
        <v>1224</v>
      </c>
      <c r="J808" s="28"/>
      <c r="K808" s="77"/>
    </row>
    <row r="809">
      <c r="A809" s="28">
        <v>740.0</v>
      </c>
      <c r="B809" s="28">
        <v>488.0</v>
      </c>
      <c r="C809" s="28" t="s">
        <v>993</v>
      </c>
      <c r="D809" s="28" t="s">
        <v>1308</v>
      </c>
      <c r="E809" s="82" t="s">
        <v>1229</v>
      </c>
      <c r="F809" s="80">
        <v>42397.0</v>
      </c>
      <c r="G809" s="28"/>
      <c r="H809" s="28" t="s">
        <v>1349</v>
      </c>
      <c r="I809" s="28" t="s">
        <v>1224</v>
      </c>
      <c r="J809" s="28"/>
      <c r="K809" s="77"/>
    </row>
    <row r="810" ht="18.0" customHeight="1">
      <c r="A810" s="28">
        <v>741.0</v>
      </c>
      <c r="B810" s="28">
        <v>487.0</v>
      </c>
      <c r="C810" s="28" t="s">
        <v>422</v>
      </c>
      <c r="D810" s="28" t="s">
        <v>1308</v>
      </c>
      <c r="E810" s="82" t="s">
        <v>182</v>
      </c>
      <c r="F810" s="80">
        <v>42396.0</v>
      </c>
      <c r="G810" s="28"/>
      <c r="H810" s="28" t="s">
        <v>1369</v>
      </c>
      <c r="I810" s="28" t="s">
        <v>1224</v>
      </c>
      <c r="J810" s="28"/>
      <c r="K810" s="77"/>
    </row>
    <row r="811" ht="17.25" customHeight="1">
      <c r="A811" s="28">
        <v>742.0</v>
      </c>
      <c r="B811" s="28">
        <v>542.0</v>
      </c>
      <c r="C811" s="28" t="s">
        <v>1370</v>
      </c>
      <c r="D811" s="28" t="s">
        <v>1308</v>
      </c>
      <c r="E811" s="82" t="s">
        <v>1304</v>
      </c>
      <c r="F811" s="80">
        <v>42396.0</v>
      </c>
      <c r="G811" s="28"/>
      <c r="H811" s="81" t="s">
        <v>1371</v>
      </c>
      <c r="I811" s="28" t="s">
        <v>1224</v>
      </c>
      <c r="J811" s="28"/>
      <c r="K811" s="77"/>
    </row>
    <row r="812" ht="17.25" customHeight="1">
      <c r="A812" s="28">
        <v>743.0</v>
      </c>
      <c r="B812" s="28">
        <v>558.0</v>
      </c>
      <c r="C812" s="28" t="s">
        <v>447</v>
      </c>
      <c r="D812" s="28" t="s">
        <v>1308</v>
      </c>
      <c r="E812" s="82" t="s">
        <v>184</v>
      </c>
      <c r="F812" s="83">
        <v>42396.0</v>
      </c>
      <c r="G812" s="28"/>
      <c r="H812" s="28" t="s">
        <v>1372</v>
      </c>
      <c r="I812" s="28" t="s">
        <v>1224</v>
      </c>
      <c r="J812" s="28"/>
      <c r="K812" s="77"/>
    </row>
    <row r="813" ht="18.75" customHeight="1">
      <c r="A813" s="28">
        <v>744.0</v>
      </c>
      <c r="B813" s="28">
        <v>562.0</v>
      </c>
      <c r="C813" s="28" t="s">
        <v>1373</v>
      </c>
      <c r="D813" s="28" t="s">
        <v>1308</v>
      </c>
      <c r="E813" s="82" t="s">
        <v>186</v>
      </c>
      <c r="F813" s="80">
        <v>42396.0</v>
      </c>
      <c r="G813" s="28"/>
      <c r="H813" s="28" t="s">
        <v>1369</v>
      </c>
      <c r="I813" s="28" t="s">
        <v>1224</v>
      </c>
      <c r="J813" s="28"/>
      <c r="K813" s="77"/>
    </row>
    <row r="814">
      <c r="A814" s="28">
        <v>745.0</v>
      </c>
      <c r="B814" s="28">
        <v>623.0</v>
      </c>
      <c r="C814" s="28" t="s">
        <v>173</v>
      </c>
      <c r="D814" s="28" t="s">
        <v>1308</v>
      </c>
      <c r="E814" s="82" t="s">
        <v>429</v>
      </c>
      <c r="F814" s="80">
        <v>42396.0</v>
      </c>
      <c r="G814" s="28"/>
      <c r="H814" s="28" t="s">
        <v>1349</v>
      </c>
      <c r="I814" s="28" t="s">
        <v>1224</v>
      </c>
      <c r="J814" s="28"/>
      <c r="K814" s="77"/>
    </row>
    <row r="815">
      <c r="A815" s="28">
        <v>746.0</v>
      </c>
      <c r="B815" s="28">
        <v>619.0</v>
      </c>
      <c r="C815" s="28" t="s">
        <v>395</v>
      </c>
      <c r="D815" s="28" t="s">
        <v>1308</v>
      </c>
      <c r="E815" s="82" t="s">
        <v>169</v>
      </c>
      <c r="F815" s="80">
        <v>42396.0</v>
      </c>
      <c r="G815" s="28"/>
      <c r="H815" s="28" t="s">
        <v>1372</v>
      </c>
      <c r="I815" s="28" t="s">
        <v>1224</v>
      </c>
      <c r="J815" s="28"/>
      <c r="K815" s="77"/>
    </row>
    <row r="816" ht="19.5" customHeight="1">
      <c r="A816" s="28">
        <v>747.0</v>
      </c>
      <c r="B816" s="28">
        <v>611.0</v>
      </c>
      <c r="C816" s="28" t="s">
        <v>171</v>
      </c>
      <c r="D816" s="28" t="s">
        <v>1308</v>
      </c>
      <c r="E816" s="82" t="s">
        <v>1374</v>
      </c>
      <c r="F816" s="80">
        <v>42396.0</v>
      </c>
      <c r="G816" s="28"/>
      <c r="H816" s="28" t="s">
        <v>1349</v>
      </c>
      <c r="I816" s="28" t="s">
        <v>1224</v>
      </c>
      <c r="J816" s="28"/>
      <c r="K816" s="77"/>
    </row>
    <row r="817" ht="24.0" customHeight="1">
      <c r="A817" s="28">
        <v>748.0</v>
      </c>
      <c r="B817" s="28">
        <v>657.0</v>
      </c>
      <c r="C817" s="28" t="s">
        <v>1375</v>
      </c>
      <c r="D817" s="28" t="s">
        <v>1308</v>
      </c>
      <c r="E817" s="82" t="s">
        <v>1376</v>
      </c>
      <c r="F817" s="80">
        <v>42396.0</v>
      </c>
      <c r="G817" s="28"/>
      <c r="H817" s="28" t="s">
        <v>1372</v>
      </c>
      <c r="I817" s="28" t="s">
        <v>1224</v>
      </c>
      <c r="J817" s="28"/>
      <c r="K817" s="77"/>
    </row>
    <row r="818" ht="18.75" customHeight="1">
      <c r="A818" s="28">
        <v>749.0</v>
      </c>
      <c r="B818" s="28">
        <v>673.0</v>
      </c>
      <c r="C818" s="28" t="s">
        <v>1232</v>
      </c>
      <c r="D818" s="28" t="s">
        <v>1308</v>
      </c>
      <c r="E818" s="82" t="s">
        <v>265</v>
      </c>
      <c r="F818" s="80">
        <v>42396.0</v>
      </c>
      <c r="G818" s="28"/>
      <c r="H818" s="28" t="s">
        <v>1349</v>
      </c>
      <c r="I818" s="28" t="s">
        <v>1224</v>
      </c>
      <c r="J818" s="28"/>
      <c r="K818" s="77"/>
    </row>
    <row r="819" ht="20.25" customHeight="1">
      <c r="A819" s="28">
        <v>751.0</v>
      </c>
      <c r="B819" s="28">
        <v>784.0</v>
      </c>
      <c r="C819" s="28" t="s">
        <v>1377</v>
      </c>
      <c r="D819" s="28" t="s">
        <v>1308</v>
      </c>
      <c r="E819" s="82" t="s">
        <v>1300</v>
      </c>
      <c r="F819" s="28"/>
      <c r="G819" s="28"/>
      <c r="H819" s="28"/>
      <c r="I819" s="28" t="s">
        <v>1224</v>
      </c>
      <c r="J819" s="28" t="s">
        <v>1323</v>
      </c>
      <c r="K819" s="77"/>
    </row>
    <row r="820" ht="19.5" customHeight="1">
      <c r="A820" s="28">
        <v>752.0</v>
      </c>
      <c r="B820" s="28">
        <v>771.0</v>
      </c>
      <c r="C820" s="28" t="s">
        <v>631</v>
      </c>
      <c r="D820" s="28" t="s">
        <v>1308</v>
      </c>
      <c r="E820" s="82" t="s">
        <v>1298</v>
      </c>
      <c r="F820" s="80">
        <v>42396.0</v>
      </c>
      <c r="G820" s="28"/>
      <c r="H820" s="28" t="s">
        <v>1372</v>
      </c>
      <c r="I820" s="28" t="s">
        <v>1224</v>
      </c>
      <c r="J820" s="28"/>
      <c r="K820" s="77"/>
    </row>
    <row r="821" ht="21.0" customHeight="1">
      <c r="A821" s="28">
        <v>753.0</v>
      </c>
      <c r="B821" s="28">
        <v>769.0</v>
      </c>
      <c r="C821" s="28" t="s">
        <v>629</v>
      </c>
      <c r="D821" s="28" t="s">
        <v>1308</v>
      </c>
      <c r="E821" s="82" t="s">
        <v>561</v>
      </c>
      <c r="F821" s="28"/>
      <c r="G821" s="28"/>
      <c r="H821" s="28"/>
      <c r="I821" s="28" t="s">
        <v>1224</v>
      </c>
      <c r="J821" s="28" t="s">
        <v>1323</v>
      </c>
      <c r="K821" s="77"/>
    </row>
    <row r="822" ht="19.5" customHeight="1">
      <c r="A822" s="28">
        <v>755.0</v>
      </c>
      <c r="B822" s="28">
        <v>785.0</v>
      </c>
      <c r="C822" s="28" t="s">
        <v>673</v>
      </c>
      <c r="D822" s="28" t="s">
        <v>1308</v>
      </c>
      <c r="E822" s="82" t="s">
        <v>563</v>
      </c>
      <c r="F822" s="80">
        <v>42396.0</v>
      </c>
      <c r="G822" s="28"/>
      <c r="H822" s="81" t="s">
        <v>1378</v>
      </c>
      <c r="I822" s="28" t="s">
        <v>1224</v>
      </c>
      <c r="J822" s="28"/>
      <c r="K822" s="77"/>
    </row>
    <row r="823" ht="21.0" customHeight="1">
      <c r="A823" s="28">
        <v>756.0</v>
      </c>
      <c r="B823" s="28">
        <v>940.0</v>
      </c>
      <c r="C823" s="28" t="s">
        <v>1379</v>
      </c>
      <c r="D823" s="28" t="s">
        <v>1308</v>
      </c>
      <c r="E823" s="82" t="s">
        <v>989</v>
      </c>
      <c r="F823" s="80">
        <v>42396.0</v>
      </c>
      <c r="G823" s="28"/>
      <c r="H823" s="81" t="s">
        <v>1380</v>
      </c>
      <c r="I823" s="28" t="s">
        <v>1224</v>
      </c>
      <c r="J823" s="28"/>
      <c r="K823" s="77"/>
    </row>
    <row r="824" ht="19.5" customHeight="1">
      <c r="A824" s="28">
        <v>757.0</v>
      </c>
      <c r="B824" s="28">
        <v>939.0</v>
      </c>
      <c r="C824" s="28" t="s">
        <v>1381</v>
      </c>
      <c r="D824" s="28" t="s">
        <v>1308</v>
      </c>
      <c r="E824" s="82" t="s">
        <v>1222</v>
      </c>
      <c r="F824" s="80">
        <v>42396.0</v>
      </c>
      <c r="G824" s="28"/>
      <c r="H824" s="81" t="s">
        <v>1382</v>
      </c>
      <c r="I824" s="28" t="s">
        <v>1224</v>
      </c>
      <c r="J824" s="28"/>
      <c r="K824" s="77"/>
    </row>
    <row r="825" ht="21.75" customHeight="1">
      <c r="A825" s="28">
        <v>758.0</v>
      </c>
      <c r="B825" s="28">
        <v>937.0</v>
      </c>
      <c r="C825" s="28" t="s">
        <v>1383</v>
      </c>
      <c r="D825" s="28" t="s">
        <v>1308</v>
      </c>
      <c r="E825" s="82" t="s">
        <v>1384</v>
      </c>
      <c r="F825" s="80">
        <v>42396.0</v>
      </c>
      <c r="G825" s="28"/>
      <c r="H825" s="81" t="s">
        <v>1385</v>
      </c>
      <c r="I825" s="28" t="s">
        <v>1224</v>
      </c>
      <c r="J825" s="28"/>
      <c r="K825" s="77"/>
    </row>
    <row r="826" ht="17.25" customHeight="1">
      <c r="A826" s="28">
        <v>759.0</v>
      </c>
      <c r="B826" s="28">
        <v>999.0</v>
      </c>
      <c r="C826" s="28" t="s">
        <v>1386</v>
      </c>
      <c r="D826" s="28" t="s">
        <v>1308</v>
      </c>
      <c r="E826" s="82" t="s">
        <v>1387</v>
      </c>
      <c r="F826" s="28"/>
      <c r="G826" s="28"/>
      <c r="H826" s="28"/>
      <c r="I826" s="28" t="s">
        <v>1224</v>
      </c>
      <c r="J826" s="28" t="s">
        <v>1323</v>
      </c>
      <c r="K826" s="77"/>
    </row>
    <row r="827" ht="18.75" customHeight="1">
      <c r="A827" s="28">
        <v>760.0</v>
      </c>
      <c r="B827" s="28">
        <v>1032.0</v>
      </c>
      <c r="C827" s="28" t="s">
        <v>1388</v>
      </c>
      <c r="D827" s="28" t="s">
        <v>1308</v>
      </c>
      <c r="E827" s="82" t="s">
        <v>1389</v>
      </c>
      <c r="F827" s="80">
        <v>42396.0</v>
      </c>
      <c r="G827" s="28"/>
      <c r="H827" s="28" t="s">
        <v>1372</v>
      </c>
      <c r="I827" s="28" t="s">
        <v>1224</v>
      </c>
      <c r="J827" s="28"/>
      <c r="K827" s="77"/>
    </row>
    <row r="828">
      <c r="A828" s="79"/>
      <c r="B828" s="79"/>
      <c r="C828" s="79"/>
      <c r="D828" s="79"/>
      <c r="E828" s="79"/>
      <c r="F828" s="79"/>
      <c r="G828" s="79"/>
      <c r="H828" s="79"/>
      <c r="I828" s="74"/>
      <c r="J828" s="74"/>
      <c r="K828" s="77"/>
    </row>
    <row r="829">
      <c r="A829" s="28">
        <v>761.0</v>
      </c>
      <c r="B829" s="28">
        <v>2230.0</v>
      </c>
      <c r="C829" s="28" t="s">
        <v>1390</v>
      </c>
      <c r="D829" s="28" t="s">
        <v>1391</v>
      </c>
      <c r="E829" s="84" t="s">
        <v>1283</v>
      </c>
      <c r="F829" s="80">
        <v>42393.0</v>
      </c>
      <c r="G829" s="28"/>
      <c r="H829" s="28" t="s">
        <v>1268</v>
      </c>
      <c r="I829" s="28" t="s">
        <v>1392</v>
      </c>
      <c r="J829" s="28" t="s">
        <v>1393</v>
      </c>
      <c r="K829" s="77"/>
    </row>
    <row r="830">
      <c r="A830" s="28">
        <v>762.0</v>
      </c>
      <c r="B830" s="28">
        <v>1786.0</v>
      </c>
      <c r="C830" s="28" t="s">
        <v>1345</v>
      </c>
      <c r="D830" s="28" t="s">
        <v>1391</v>
      </c>
      <c r="E830" s="85" t="s">
        <v>1289</v>
      </c>
      <c r="F830" s="80">
        <v>42393.0</v>
      </c>
      <c r="G830" s="28"/>
      <c r="H830" s="28" t="s">
        <v>1268</v>
      </c>
      <c r="I830" s="28" t="s">
        <v>1392</v>
      </c>
      <c r="J830" s="28"/>
      <c r="K830" s="77"/>
    </row>
    <row r="831">
      <c r="A831" s="28">
        <v>763.0</v>
      </c>
      <c r="B831" s="28">
        <v>1644.0</v>
      </c>
      <c r="C831" s="28" t="s">
        <v>1394</v>
      </c>
      <c r="D831" s="28" t="s">
        <v>1391</v>
      </c>
      <c r="E831" s="85" t="s">
        <v>1214</v>
      </c>
      <c r="F831" s="80">
        <v>42393.0</v>
      </c>
      <c r="G831" s="28"/>
      <c r="H831" s="28" t="s">
        <v>1395</v>
      </c>
      <c r="I831" s="28" t="s">
        <v>1392</v>
      </c>
      <c r="J831" s="28"/>
      <c r="K831" s="77"/>
    </row>
    <row r="832">
      <c r="A832" s="28">
        <v>764.0</v>
      </c>
      <c r="B832" s="28">
        <v>1809.0</v>
      </c>
      <c r="C832" s="28" t="s">
        <v>1396</v>
      </c>
      <c r="D832" s="28" t="s">
        <v>1391</v>
      </c>
      <c r="E832" s="85" t="s">
        <v>1344</v>
      </c>
      <c r="F832" s="80">
        <v>42393.0</v>
      </c>
      <c r="G832" s="28"/>
      <c r="H832" s="28" t="s">
        <v>371</v>
      </c>
      <c r="I832" s="28" t="s">
        <v>1392</v>
      </c>
      <c r="J832" s="28" t="s">
        <v>1397</v>
      </c>
      <c r="K832" s="77"/>
    </row>
    <row r="833">
      <c r="A833" s="28">
        <v>765.0</v>
      </c>
      <c r="B833" s="28">
        <v>1381.0</v>
      </c>
      <c r="C833" s="28" t="s">
        <v>1398</v>
      </c>
      <c r="D833" s="28" t="s">
        <v>1391</v>
      </c>
      <c r="E833" s="86" t="s">
        <v>1353</v>
      </c>
      <c r="F833" s="80">
        <v>42393.0</v>
      </c>
      <c r="G833" s="28"/>
      <c r="H833" s="28" t="s">
        <v>1268</v>
      </c>
      <c r="I833" s="28" t="s">
        <v>1392</v>
      </c>
      <c r="J833" s="28"/>
      <c r="K833" s="77"/>
    </row>
    <row r="834">
      <c r="A834" s="28">
        <v>766.0</v>
      </c>
      <c r="B834" s="28">
        <v>1142.0</v>
      </c>
      <c r="C834" s="28" t="s">
        <v>1399</v>
      </c>
      <c r="D834" s="28" t="s">
        <v>1391</v>
      </c>
      <c r="E834" s="86" t="s">
        <v>1361</v>
      </c>
      <c r="F834" s="80">
        <v>42393.0</v>
      </c>
      <c r="G834" s="28"/>
      <c r="H834" s="28" t="s">
        <v>1400</v>
      </c>
      <c r="I834" s="28" t="s">
        <v>1392</v>
      </c>
      <c r="J834" s="28"/>
      <c r="K834" s="77"/>
    </row>
    <row r="835">
      <c r="A835" s="28">
        <v>767.0</v>
      </c>
      <c r="B835" s="28">
        <v>940.0</v>
      </c>
      <c r="C835" s="28" t="s">
        <v>618</v>
      </c>
      <c r="D835" s="28" t="s">
        <v>1391</v>
      </c>
      <c r="E835" s="86" t="s">
        <v>989</v>
      </c>
      <c r="F835" s="80">
        <v>42393.0</v>
      </c>
      <c r="G835" s="28"/>
      <c r="H835" s="28" t="s">
        <v>1400</v>
      </c>
      <c r="I835" s="28" t="s">
        <v>1392</v>
      </c>
      <c r="J835" s="28"/>
      <c r="K835" s="77"/>
    </row>
    <row r="836">
      <c r="A836" s="28">
        <v>768.0</v>
      </c>
      <c r="B836" s="28">
        <v>937.0</v>
      </c>
      <c r="C836" s="28" t="s">
        <v>1401</v>
      </c>
      <c r="D836" s="28" t="s">
        <v>1391</v>
      </c>
      <c r="E836" s="86" t="s">
        <v>1384</v>
      </c>
      <c r="F836" s="80">
        <v>42393.0</v>
      </c>
      <c r="G836" s="28"/>
      <c r="H836" s="28" t="s">
        <v>1400</v>
      </c>
      <c r="I836" s="28" t="s">
        <v>1392</v>
      </c>
      <c r="J836" s="28"/>
      <c r="K836" s="77"/>
    </row>
    <row r="837">
      <c r="A837" s="28">
        <v>769.0</v>
      </c>
      <c r="B837" s="28">
        <v>939.0</v>
      </c>
      <c r="C837" s="28" t="s">
        <v>1402</v>
      </c>
      <c r="D837" s="28" t="s">
        <v>1391</v>
      </c>
      <c r="E837" s="86" t="s">
        <v>1222</v>
      </c>
      <c r="F837" s="80">
        <v>42393.0</v>
      </c>
      <c r="G837" s="28"/>
      <c r="H837" s="28" t="s">
        <v>1403</v>
      </c>
      <c r="I837" s="28" t="s">
        <v>1392</v>
      </c>
      <c r="J837" s="28"/>
      <c r="K837" s="77"/>
    </row>
    <row r="838">
      <c r="A838" s="28">
        <v>770.0</v>
      </c>
      <c r="B838" s="28">
        <v>769.0</v>
      </c>
      <c r="C838" s="28" t="s">
        <v>1404</v>
      </c>
      <c r="D838" s="28" t="s">
        <v>1391</v>
      </c>
      <c r="E838" s="86" t="s">
        <v>561</v>
      </c>
      <c r="F838" s="80">
        <v>42393.0</v>
      </c>
      <c r="G838" s="28"/>
      <c r="H838" s="28" t="s">
        <v>1400</v>
      </c>
      <c r="I838" s="28" t="s">
        <v>1392</v>
      </c>
      <c r="J838" s="28"/>
      <c r="K838" s="77"/>
    </row>
    <row r="839">
      <c r="A839" s="28">
        <v>771.0</v>
      </c>
      <c r="B839" s="28">
        <v>785.0</v>
      </c>
      <c r="C839" s="28" t="s">
        <v>1405</v>
      </c>
      <c r="D839" s="28" t="s">
        <v>1391</v>
      </c>
      <c r="E839" s="86" t="s">
        <v>563</v>
      </c>
      <c r="F839" s="80">
        <v>42393.0</v>
      </c>
      <c r="G839" s="28"/>
      <c r="H839" s="28" t="s">
        <v>1400</v>
      </c>
      <c r="I839" s="28" t="s">
        <v>1392</v>
      </c>
      <c r="J839" s="28"/>
      <c r="K839" s="77"/>
    </row>
    <row r="840">
      <c r="A840" s="28">
        <v>772.0</v>
      </c>
      <c r="B840" s="28">
        <v>506.0</v>
      </c>
      <c r="C840" s="28" t="s">
        <v>1406</v>
      </c>
      <c r="D840" s="28" t="s">
        <v>1391</v>
      </c>
      <c r="E840" s="84" t="s">
        <v>1407</v>
      </c>
      <c r="F840" s="80">
        <v>42393.0</v>
      </c>
      <c r="G840" s="28"/>
      <c r="H840" s="28" t="s">
        <v>1395</v>
      </c>
      <c r="I840" s="28" t="s">
        <v>1392</v>
      </c>
      <c r="J840" s="28"/>
      <c r="K840" s="77"/>
    </row>
    <row r="841">
      <c r="A841" s="28">
        <v>773.0</v>
      </c>
      <c r="B841" s="28">
        <v>586.0</v>
      </c>
      <c r="C841" s="28" t="s">
        <v>1408</v>
      </c>
      <c r="D841" s="28" t="s">
        <v>1391</v>
      </c>
      <c r="E841" s="86" t="s">
        <v>1409</v>
      </c>
      <c r="F841" s="80">
        <v>42393.0</v>
      </c>
      <c r="G841" s="28"/>
      <c r="H841" s="28" t="s">
        <v>1395</v>
      </c>
      <c r="I841" s="28" t="s">
        <v>1392</v>
      </c>
      <c r="J841" s="28"/>
      <c r="K841" s="77"/>
    </row>
    <row r="842">
      <c r="A842" s="28">
        <v>774.0</v>
      </c>
      <c r="B842" s="28">
        <v>495.0</v>
      </c>
      <c r="C842" s="28" t="s">
        <v>1410</v>
      </c>
      <c r="D842" s="28" t="s">
        <v>1391</v>
      </c>
      <c r="E842" s="86" t="s">
        <v>394</v>
      </c>
      <c r="F842" s="80">
        <v>42393.0</v>
      </c>
      <c r="G842" s="28"/>
      <c r="H842" s="28" t="s">
        <v>1268</v>
      </c>
      <c r="I842" s="28" t="s">
        <v>1392</v>
      </c>
      <c r="J842" s="28"/>
      <c r="K842" s="77"/>
    </row>
    <row r="843">
      <c r="A843" s="28">
        <v>775.0</v>
      </c>
      <c r="B843" s="28">
        <v>480.0</v>
      </c>
      <c r="C843" s="28" t="s">
        <v>1411</v>
      </c>
      <c r="D843" s="28" t="s">
        <v>1391</v>
      </c>
      <c r="E843" s="86" t="s">
        <v>418</v>
      </c>
      <c r="F843" s="80">
        <v>42393.0</v>
      </c>
      <c r="G843" s="28"/>
      <c r="H843" s="28" t="s">
        <v>1268</v>
      </c>
      <c r="I843" s="28" t="s">
        <v>1392</v>
      </c>
      <c r="J843" s="28"/>
      <c r="K843" s="77"/>
    </row>
    <row r="844">
      <c r="A844" s="28">
        <v>776.0</v>
      </c>
      <c r="B844" s="28">
        <v>445.0</v>
      </c>
      <c r="C844" s="28" t="s">
        <v>1412</v>
      </c>
      <c r="D844" s="28" t="s">
        <v>1391</v>
      </c>
      <c r="E844" s="84" t="s">
        <v>177</v>
      </c>
      <c r="F844" s="80">
        <v>42393.0</v>
      </c>
      <c r="G844" s="28"/>
      <c r="H844" s="28" t="s">
        <v>1268</v>
      </c>
      <c r="I844" s="28" t="s">
        <v>1392</v>
      </c>
      <c r="J844" s="28"/>
      <c r="K844" s="77"/>
    </row>
    <row r="845">
      <c r="A845" s="79"/>
      <c r="B845" s="79"/>
      <c r="C845" s="79"/>
      <c r="D845" s="79"/>
      <c r="E845" s="79"/>
      <c r="F845" s="79"/>
      <c r="G845" s="79"/>
      <c r="H845" s="79"/>
      <c r="I845" s="74"/>
      <c r="J845" s="74"/>
      <c r="K845" s="77"/>
    </row>
    <row r="846">
      <c r="A846" s="28">
        <v>777.0</v>
      </c>
      <c r="B846" s="28">
        <v>2258.0</v>
      </c>
      <c r="C846" s="28" t="s">
        <v>1307</v>
      </c>
      <c r="D846" s="28" t="s">
        <v>26</v>
      </c>
      <c r="E846" s="78" t="s">
        <v>1309</v>
      </c>
      <c r="F846" s="80"/>
      <c r="G846" s="28"/>
      <c r="H846" s="28"/>
      <c r="I846" s="28" t="s">
        <v>1236</v>
      </c>
      <c r="J846" s="28"/>
      <c r="K846" s="77"/>
    </row>
    <row r="847">
      <c r="A847" s="28">
        <v>778.0</v>
      </c>
      <c r="B847" s="28">
        <v>2242.0</v>
      </c>
      <c r="C847" s="28" t="s">
        <v>1413</v>
      </c>
      <c r="D847" s="28" t="s">
        <v>26</v>
      </c>
      <c r="E847" s="78" t="s">
        <v>1248</v>
      </c>
      <c r="F847" s="80"/>
      <c r="G847" s="28"/>
      <c r="H847" s="81" t="s">
        <v>1414</v>
      </c>
      <c r="I847" s="28" t="s">
        <v>1236</v>
      </c>
      <c r="J847" s="28"/>
      <c r="K847" s="77"/>
    </row>
    <row r="848">
      <c r="A848" s="28">
        <v>779.0</v>
      </c>
      <c r="B848" s="28">
        <v>2258.0</v>
      </c>
      <c r="C848" s="28" t="s">
        <v>1313</v>
      </c>
      <c r="D848" s="28" t="s">
        <v>26</v>
      </c>
      <c r="E848" s="78" t="s">
        <v>1314</v>
      </c>
      <c r="F848" s="80"/>
      <c r="G848" s="28"/>
      <c r="H848" s="28"/>
      <c r="I848" s="28" t="s">
        <v>1236</v>
      </c>
      <c r="J848" s="28" t="s">
        <v>1415</v>
      </c>
      <c r="K848" s="77"/>
    </row>
    <row r="849">
      <c r="A849" s="28">
        <v>780.0</v>
      </c>
      <c r="B849" s="28">
        <v>2210.0</v>
      </c>
      <c r="C849" s="28" t="s">
        <v>1416</v>
      </c>
      <c r="D849" s="28" t="s">
        <v>26</v>
      </c>
      <c r="E849" s="78" t="s">
        <v>1417</v>
      </c>
      <c r="F849" s="80"/>
      <c r="G849" s="28"/>
      <c r="H849" s="28"/>
      <c r="I849" s="28" t="s">
        <v>1236</v>
      </c>
      <c r="J849" s="28" t="s">
        <v>1415</v>
      </c>
      <c r="K849" s="77"/>
    </row>
    <row r="850">
      <c r="A850" s="28">
        <v>781.0</v>
      </c>
      <c r="B850" s="28">
        <v>2042.0</v>
      </c>
      <c r="C850" s="28" t="s">
        <v>1327</v>
      </c>
      <c r="D850" s="28" t="s">
        <v>26</v>
      </c>
      <c r="E850" s="78" t="s">
        <v>1418</v>
      </c>
      <c r="F850" s="80"/>
      <c r="G850" s="28"/>
      <c r="H850" s="81" t="s">
        <v>1329</v>
      </c>
      <c r="I850" s="28" t="s">
        <v>1236</v>
      </c>
      <c r="J850" s="28"/>
      <c r="K850" s="77"/>
    </row>
    <row r="851">
      <c r="A851" s="28">
        <v>782.0</v>
      </c>
      <c r="B851" s="28">
        <v>2019.0</v>
      </c>
      <c r="C851" s="28" t="s">
        <v>1330</v>
      </c>
      <c r="D851" s="28" t="s">
        <v>26</v>
      </c>
      <c r="E851" s="78" t="s">
        <v>1331</v>
      </c>
      <c r="F851" s="80"/>
      <c r="G851" s="28"/>
      <c r="H851" s="28" t="s">
        <v>1419</v>
      </c>
      <c r="I851" s="28" t="s">
        <v>1236</v>
      </c>
      <c r="J851" s="28"/>
      <c r="K851" s="77"/>
    </row>
    <row r="852">
      <c r="A852" s="28">
        <v>783.0</v>
      </c>
      <c r="B852" s="28">
        <v>1870.0</v>
      </c>
      <c r="C852" s="28" t="s">
        <v>1420</v>
      </c>
      <c r="D852" s="28" t="s">
        <v>26</v>
      </c>
      <c r="E852" s="78" t="s">
        <v>1421</v>
      </c>
      <c r="F852" s="80"/>
      <c r="G852" s="28"/>
      <c r="H852" s="28" t="s">
        <v>1372</v>
      </c>
      <c r="I852" s="28" t="s">
        <v>1236</v>
      </c>
      <c r="J852" s="28"/>
      <c r="K852" s="77"/>
    </row>
    <row r="853">
      <c r="A853" s="28">
        <v>784.0</v>
      </c>
      <c r="B853" s="28">
        <v>1873.0</v>
      </c>
      <c r="C853" s="28" t="s">
        <v>1422</v>
      </c>
      <c r="D853" s="28" t="s">
        <v>1423</v>
      </c>
      <c r="E853" s="87" t="s">
        <v>1424</v>
      </c>
      <c r="F853" s="80"/>
      <c r="G853" s="28"/>
      <c r="H853" s="28"/>
      <c r="I853" s="28" t="s">
        <v>1425</v>
      </c>
      <c r="J853" s="28"/>
      <c r="K853" s="77"/>
    </row>
    <row r="854">
      <c r="A854" s="28">
        <v>785.0</v>
      </c>
      <c r="B854" s="28">
        <v>940.0</v>
      </c>
      <c r="C854" s="28" t="s">
        <v>1426</v>
      </c>
      <c r="D854" s="28" t="s">
        <v>1423</v>
      </c>
      <c r="E854" s="82" t="s">
        <v>1427</v>
      </c>
      <c r="F854" s="80"/>
      <c r="G854" s="28"/>
      <c r="H854" s="28"/>
      <c r="I854" s="28" t="s">
        <v>1425</v>
      </c>
      <c r="J854" s="28"/>
      <c r="K854" s="77"/>
    </row>
    <row r="855">
      <c r="A855" s="28">
        <v>786.0</v>
      </c>
      <c r="B855" s="28">
        <v>785.0</v>
      </c>
      <c r="C855" s="28" t="s">
        <v>1428</v>
      </c>
      <c r="D855" s="28" t="s">
        <v>1423</v>
      </c>
      <c r="E855" s="82" t="s">
        <v>1429</v>
      </c>
      <c r="F855" s="80"/>
      <c r="G855" s="28"/>
      <c r="H855" s="28"/>
      <c r="I855" s="28" t="s">
        <v>1425</v>
      </c>
      <c r="J855" s="28"/>
      <c r="K855" s="77"/>
    </row>
    <row r="856">
      <c r="A856" s="28">
        <v>787.0</v>
      </c>
      <c r="B856" s="28">
        <v>506.0</v>
      </c>
      <c r="C856" s="28" t="s">
        <v>1430</v>
      </c>
      <c r="D856" s="28" t="s">
        <v>1423</v>
      </c>
      <c r="E856" s="82" t="s">
        <v>1407</v>
      </c>
      <c r="F856" s="80"/>
      <c r="G856" s="28"/>
      <c r="H856" s="28"/>
      <c r="I856" s="28" t="s">
        <v>1425</v>
      </c>
      <c r="J856" s="28"/>
      <c r="K856" s="77"/>
    </row>
    <row r="857">
      <c r="A857" s="28">
        <v>788.0</v>
      </c>
      <c r="B857" s="28">
        <v>1339.0</v>
      </c>
      <c r="C857" s="28" t="s">
        <v>1431</v>
      </c>
      <c r="D857" s="28" t="s">
        <v>99</v>
      </c>
      <c r="E857" s="82" t="s">
        <v>1432</v>
      </c>
      <c r="F857" s="80"/>
      <c r="G857" s="28"/>
      <c r="H857" s="28"/>
      <c r="I857" s="28" t="s">
        <v>1425</v>
      </c>
      <c r="J857" s="28"/>
      <c r="K857" s="77"/>
    </row>
    <row r="858">
      <c r="A858" s="28">
        <v>789.0</v>
      </c>
      <c r="B858" s="28">
        <v>788.0</v>
      </c>
      <c r="C858" s="28" t="s">
        <v>1433</v>
      </c>
      <c r="D858" s="28" t="s">
        <v>99</v>
      </c>
      <c r="E858" s="82" t="s">
        <v>1434</v>
      </c>
      <c r="F858" s="80"/>
      <c r="G858" s="28"/>
      <c r="H858" s="28"/>
      <c r="I858" s="28" t="s">
        <v>1425</v>
      </c>
      <c r="J858" s="28"/>
      <c r="K858" s="77"/>
    </row>
    <row r="859">
      <c r="A859" s="28">
        <v>790.0</v>
      </c>
      <c r="B859" s="28">
        <v>769.0</v>
      </c>
      <c r="C859" s="28" t="s">
        <v>1435</v>
      </c>
      <c r="D859" s="28" t="s">
        <v>99</v>
      </c>
      <c r="E859" s="82" t="s">
        <v>561</v>
      </c>
      <c r="F859" s="80"/>
      <c r="G859" s="28"/>
      <c r="H859" s="28"/>
      <c r="I859" s="28" t="s">
        <v>1425</v>
      </c>
      <c r="J859" s="28"/>
      <c r="K859" s="77"/>
    </row>
    <row r="860">
      <c r="A860" s="28">
        <v>791.0</v>
      </c>
      <c r="B860" s="28">
        <v>542.0</v>
      </c>
      <c r="C860" s="28" t="s">
        <v>1436</v>
      </c>
      <c r="D860" s="28" t="s">
        <v>99</v>
      </c>
      <c r="E860" s="82" t="s">
        <v>1304</v>
      </c>
      <c r="F860" s="80"/>
      <c r="G860" s="28"/>
      <c r="H860" s="28"/>
      <c r="I860" s="28" t="s">
        <v>1425</v>
      </c>
      <c r="J860" s="28"/>
      <c r="K860" s="77"/>
    </row>
    <row r="861">
      <c r="A861" s="28"/>
      <c r="B861" s="28"/>
      <c r="C861" s="28"/>
      <c r="D861" s="28"/>
      <c r="E861" s="78"/>
      <c r="F861" s="80"/>
      <c r="G861" s="28"/>
      <c r="H861" s="28"/>
      <c r="I861" s="28"/>
      <c r="J861" s="28"/>
      <c r="K861" s="77"/>
    </row>
    <row r="862">
      <c r="A862" s="28"/>
      <c r="B862" s="28"/>
      <c r="C862" s="28"/>
      <c r="D862" s="28"/>
      <c r="E862" s="78"/>
      <c r="F862" s="80"/>
      <c r="G862" s="28"/>
      <c r="H862" s="28"/>
      <c r="I862" s="28"/>
      <c r="J862" s="28"/>
      <c r="K862" s="77"/>
    </row>
    <row r="863">
      <c r="A863" s="28"/>
      <c r="B863" s="28"/>
      <c r="C863" s="28"/>
      <c r="D863" s="28"/>
      <c r="E863" s="78"/>
      <c r="F863" s="80"/>
      <c r="G863" s="28"/>
      <c r="H863" s="28"/>
      <c r="I863" s="28"/>
      <c r="J863" s="28"/>
      <c r="K863" s="77"/>
    </row>
    <row r="864">
      <c r="A864" s="28"/>
      <c r="B864" s="28"/>
      <c r="C864" s="28"/>
      <c r="D864" s="28"/>
      <c r="E864" s="78"/>
      <c r="F864" s="80"/>
      <c r="G864" s="28"/>
      <c r="H864" s="28"/>
      <c r="I864" s="28"/>
      <c r="J864" s="28"/>
      <c r="K864" s="77"/>
    </row>
    <row r="865">
      <c r="A865" s="28"/>
      <c r="B865" s="28"/>
      <c r="C865" s="28"/>
      <c r="D865" s="28"/>
      <c r="E865" s="78"/>
      <c r="F865" s="80"/>
      <c r="G865" s="28"/>
      <c r="H865" s="28"/>
      <c r="I865" s="28"/>
      <c r="J865" s="28"/>
      <c r="K865" s="77"/>
    </row>
    <row r="866">
      <c r="A866" s="28"/>
      <c r="B866" s="28"/>
      <c r="C866" s="28"/>
      <c r="D866" s="28"/>
      <c r="E866" s="78"/>
      <c r="F866" s="80"/>
      <c r="G866" s="28"/>
      <c r="H866" s="28"/>
      <c r="I866" s="28"/>
      <c r="J866" s="28"/>
      <c r="K866" s="77"/>
    </row>
    <row r="867">
      <c r="A867" s="28"/>
      <c r="B867" s="28"/>
      <c r="C867" s="28"/>
      <c r="D867" s="28"/>
      <c r="E867" s="78"/>
      <c r="F867" s="80"/>
      <c r="G867" s="28"/>
      <c r="H867" s="28"/>
      <c r="I867" s="28"/>
      <c r="J867" s="28"/>
      <c r="K867" s="77"/>
    </row>
    <row r="868">
      <c r="A868" s="28"/>
      <c r="B868" s="28"/>
      <c r="C868" s="28"/>
      <c r="D868" s="28"/>
      <c r="E868" s="78"/>
      <c r="F868" s="80"/>
      <c r="G868" s="28"/>
      <c r="H868" s="28"/>
      <c r="I868" s="28"/>
      <c r="J868" s="28"/>
      <c r="K868" s="77"/>
    </row>
    <row r="869">
      <c r="A869" s="28"/>
      <c r="B869" s="28"/>
      <c r="C869" s="28"/>
      <c r="D869" s="28"/>
      <c r="E869" s="78"/>
      <c r="F869" s="80"/>
      <c r="G869" s="28"/>
      <c r="H869" s="28"/>
      <c r="I869" s="28"/>
      <c r="J869" s="28"/>
      <c r="K869" s="77"/>
    </row>
    <row r="870">
      <c r="A870" s="28"/>
      <c r="B870" s="28"/>
      <c r="C870" s="28"/>
      <c r="D870" s="28"/>
      <c r="E870" s="78"/>
      <c r="F870" s="80"/>
      <c r="G870" s="28"/>
      <c r="H870" s="28"/>
      <c r="I870" s="28"/>
      <c r="J870" s="28"/>
      <c r="K870" s="77"/>
    </row>
    <row r="871">
      <c r="A871" s="28"/>
      <c r="B871" s="28"/>
      <c r="C871" s="28"/>
      <c r="D871" s="28"/>
      <c r="E871" s="78"/>
      <c r="F871" s="80"/>
      <c r="G871" s="28"/>
      <c r="H871" s="28"/>
      <c r="I871" s="28"/>
      <c r="J871" s="28"/>
      <c r="K871" s="77"/>
    </row>
    <row r="872">
      <c r="A872" s="28"/>
      <c r="B872" s="28"/>
      <c r="C872" s="28"/>
      <c r="D872" s="28"/>
      <c r="E872" s="78"/>
      <c r="F872" s="80"/>
      <c r="G872" s="28"/>
      <c r="H872" s="28"/>
      <c r="I872" s="28"/>
      <c r="J872" s="28"/>
      <c r="K872" s="77"/>
    </row>
    <row r="873">
      <c r="A873" s="28"/>
      <c r="B873" s="28"/>
      <c r="C873" s="28"/>
      <c r="D873" s="28"/>
      <c r="E873" s="78"/>
      <c r="F873" s="80"/>
      <c r="G873" s="28"/>
      <c r="H873" s="28"/>
      <c r="I873" s="28"/>
      <c r="J873" s="28"/>
      <c r="K873" s="77"/>
    </row>
    <row r="874">
      <c r="A874" s="28"/>
      <c r="B874" s="28"/>
      <c r="C874" s="28"/>
      <c r="D874" s="28"/>
      <c r="E874" s="78"/>
      <c r="F874" s="80"/>
      <c r="G874" s="28"/>
      <c r="H874" s="28"/>
      <c r="I874" s="28"/>
      <c r="J874" s="28"/>
      <c r="K874" s="77"/>
    </row>
    <row r="875">
      <c r="A875" s="28"/>
      <c r="B875" s="28"/>
      <c r="C875" s="28"/>
      <c r="D875" s="28"/>
      <c r="E875" s="78"/>
      <c r="F875" s="80"/>
      <c r="G875" s="28"/>
      <c r="H875" s="28"/>
      <c r="I875" s="28"/>
      <c r="J875" s="28"/>
      <c r="K875" s="77"/>
    </row>
    <row r="876">
      <c r="A876" s="28"/>
      <c r="B876" s="28"/>
      <c r="C876" s="28"/>
      <c r="D876" s="28"/>
      <c r="E876" s="78"/>
      <c r="F876" s="80"/>
      <c r="G876" s="28"/>
      <c r="H876" s="28"/>
      <c r="I876" s="28"/>
      <c r="J876" s="28"/>
      <c r="K876" s="77"/>
    </row>
    <row r="877">
      <c r="A877" s="28"/>
      <c r="B877" s="28"/>
      <c r="C877" s="28"/>
      <c r="D877" s="28"/>
      <c r="E877" s="78"/>
      <c r="F877" s="80"/>
      <c r="G877" s="28"/>
      <c r="H877" s="28"/>
      <c r="I877" s="28"/>
      <c r="J877" s="28"/>
      <c r="K877" s="77"/>
    </row>
    <row r="878">
      <c r="A878" s="28"/>
      <c r="B878" s="28"/>
      <c r="C878" s="28"/>
      <c r="D878" s="28"/>
      <c r="E878" s="78"/>
      <c r="F878" s="80"/>
      <c r="G878" s="28"/>
      <c r="H878" s="28"/>
      <c r="I878" s="28"/>
      <c r="J878" s="28"/>
      <c r="K878" s="77"/>
    </row>
    <row r="879">
      <c r="A879" s="28"/>
      <c r="B879" s="28"/>
      <c r="C879" s="28"/>
      <c r="D879" s="28"/>
      <c r="E879" s="78"/>
      <c r="F879" s="80"/>
      <c r="G879" s="28"/>
      <c r="H879" s="28"/>
      <c r="I879" s="28"/>
      <c r="J879" s="28"/>
      <c r="K879" s="77"/>
    </row>
    <row r="880">
      <c r="A880" s="28"/>
      <c r="B880" s="28"/>
      <c r="C880" s="28"/>
      <c r="D880" s="28"/>
      <c r="E880" s="78"/>
      <c r="F880" s="80"/>
      <c r="G880" s="28"/>
      <c r="H880" s="28"/>
      <c r="I880" s="28"/>
      <c r="J880" s="28"/>
      <c r="K880" s="77"/>
    </row>
    <row r="881">
      <c r="A881" s="28"/>
      <c r="B881" s="28"/>
      <c r="C881" s="28"/>
      <c r="D881" s="28"/>
      <c r="E881" s="78"/>
      <c r="F881" s="80"/>
      <c r="G881" s="28"/>
      <c r="H881" s="28"/>
      <c r="I881" s="28"/>
      <c r="J881" s="28"/>
      <c r="K881" s="77"/>
    </row>
    <row r="882">
      <c r="A882" s="28"/>
      <c r="B882" s="28"/>
      <c r="C882" s="28"/>
      <c r="D882" s="28"/>
      <c r="E882" s="78"/>
      <c r="F882" s="80"/>
      <c r="G882" s="28"/>
      <c r="H882" s="28"/>
      <c r="I882" s="28"/>
      <c r="J882" s="28"/>
      <c r="K882" s="77"/>
    </row>
    <row r="883">
      <c r="A883" s="28"/>
      <c r="B883" s="28"/>
      <c r="C883" s="28"/>
      <c r="D883" s="28"/>
      <c r="E883" s="78"/>
      <c r="F883" s="80"/>
      <c r="G883" s="28"/>
      <c r="H883" s="28"/>
      <c r="I883" s="28"/>
      <c r="J883" s="28"/>
      <c r="K883" s="77"/>
    </row>
    <row r="884">
      <c r="A884" s="28"/>
      <c r="B884" s="28"/>
      <c r="C884" s="28"/>
      <c r="D884" s="28"/>
      <c r="E884" s="78"/>
      <c r="F884" s="80"/>
      <c r="G884" s="28"/>
      <c r="H884" s="28"/>
      <c r="I884" s="28"/>
      <c r="J884" s="28"/>
      <c r="K884" s="77"/>
    </row>
    <row r="885">
      <c r="A885" s="28"/>
      <c r="B885" s="28"/>
      <c r="C885" s="28"/>
      <c r="D885" s="28"/>
      <c r="E885" s="78"/>
      <c r="F885" s="80"/>
      <c r="G885" s="28"/>
      <c r="H885" s="28"/>
      <c r="I885" s="28"/>
      <c r="J885" s="28"/>
      <c r="K885" s="77"/>
    </row>
    <row r="886">
      <c r="A886" s="28"/>
      <c r="B886" s="28"/>
      <c r="C886" s="28"/>
      <c r="D886" s="28"/>
      <c r="E886" s="78"/>
      <c r="F886" s="80"/>
      <c r="G886" s="28"/>
      <c r="H886" s="28"/>
      <c r="I886" s="28"/>
      <c r="J886" s="28"/>
      <c r="K886" s="77"/>
    </row>
    <row r="887">
      <c r="A887" s="28"/>
      <c r="B887" s="28"/>
      <c r="C887" s="28"/>
      <c r="D887" s="28"/>
      <c r="E887" s="78"/>
      <c r="F887" s="80"/>
      <c r="G887" s="28"/>
      <c r="H887" s="28"/>
      <c r="I887" s="28"/>
      <c r="J887" s="28"/>
      <c r="K887" s="77"/>
    </row>
    <row r="888">
      <c r="A888" s="28"/>
      <c r="B888" s="28"/>
      <c r="C888" s="28"/>
      <c r="D888" s="28"/>
      <c r="E888" s="78"/>
      <c r="F888" s="80"/>
      <c r="G888" s="28"/>
      <c r="H888" s="28"/>
      <c r="I888" s="28"/>
      <c r="J888" s="28"/>
      <c r="K888" s="77"/>
    </row>
    <row r="889">
      <c r="A889" s="28"/>
      <c r="B889" s="28"/>
      <c r="C889" s="28"/>
      <c r="D889" s="28"/>
      <c r="E889" s="78"/>
      <c r="F889" s="80"/>
      <c r="G889" s="28"/>
      <c r="H889" s="28"/>
      <c r="I889" s="28"/>
      <c r="J889" s="28"/>
      <c r="K889" s="77"/>
    </row>
    <row r="890">
      <c r="A890" s="28"/>
      <c r="B890" s="28"/>
      <c r="C890" s="28"/>
      <c r="D890" s="28"/>
      <c r="E890" s="78"/>
      <c r="F890" s="80"/>
      <c r="G890" s="28"/>
      <c r="H890" s="28"/>
      <c r="I890" s="28"/>
      <c r="J890" s="28"/>
      <c r="K890" s="77"/>
    </row>
    <row r="891">
      <c r="A891" s="28"/>
      <c r="B891" s="28"/>
      <c r="C891" s="28"/>
      <c r="D891" s="28"/>
      <c r="E891" s="78"/>
      <c r="F891" s="80"/>
      <c r="G891" s="28"/>
      <c r="H891" s="28"/>
      <c r="I891" s="28"/>
      <c r="J891" s="28"/>
      <c r="K891" s="77"/>
    </row>
    <row r="892">
      <c r="A892" s="28"/>
      <c r="B892" s="28"/>
      <c r="C892" s="28"/>
      <c r="D892" s="28"/>
      <c r="E892" s="78"/>
      <c r="F892" s="80"/>
      <c r="G892" s="28"/>
      <c r="H892" s="28"/>
      <c r="I892" s="28"/>
      <c r="J892" s="28"/>
      <c r="K892" s="77"/>
    </row>
    <row r="893">
      <c r="A893" s="28"/>
      <c r="B893" s="28"/>
      <c r="C893" s="28"/>
      <c r="D893" s="28"/>
      <c r="E893" s="78"/>
      <c r="F893" s="80"/>
      <c r="G893" s="28"/>
      <c r="H893" s="28"/>
      <c r="I893" s="28"/>
      <c r="J893" s="28"/>
      <c r="K893" s="77"/>
    </row>
    <row r="894">
      <c r="A894" s="28"/>
      <c r="B894" s="28"/>
      <c r="C894" s="28"/>
      <c r="D894" s="28"/>
      <c r="E894" s="78"/>
      <c r="F894" s="80"/>
      <c r="G894" s="28"/>
      <c r="H894" s="28"/>
      <c r="I894" s="28"/>
      <c r="J894" s="28"/>
      <c r="K894" s="77"/>
    </row>
    <row r="895">
      <c r="A895" s="28"/>
      <c r="B895" s="28"/>
      <c r="C895" s="28"/>
      <c r="D895" s="28"/>
      <c r="E895" s="78"/>
      <c r="F895" s="80"/>
      <c r="G895" s="28"/>
      <c r="H895" s="28"/>
      <c r="I895" s="28"/>
      <c r="J895" s="28"/>
      <c r="K895" s="77"/>
    </row>
    <row r="896">
      <c r="A896" s="28"/>
      <c r="B896" s="28"/>
      <c r="C896" s="28"/>
      <c r="D896" s="28"/>
      <c r="E896" s="78"/>
      <c r="F896" s="80"/>
      <c r="G896" s="28"/>
      <c r="H896" s="28"/>
      <c r="I896" s="28"/>
      <c r="J896" s="28"/>
      <c r="K896" s="77"/>
    </row>
    <row r="897">
      <c r="A897" s="28"/>
      <c r="B897" s="28"/>
      <c r="C897" s="28"/>
      <c r="D897" s="28"/>
      <c r="E897" s="78"/>
      <c r="F897" s="80"/>
      <c r="G897" s="28"/>
      <c r="H897" s="28"/>
      <c r="I897" s="28"/>
      <c r="J897" s="28"/>
      <c r="K897" s="77"/>
    </row>
    <row r="898">
      <c r="A898" s="28"/>
      <c r="B898" s="28"/>
      <c r="C898" s="28"/>
      <c r="D898" s="28"/>
      <c r="E898" s="78"/>
      <c r="F898" s="80"/>
      <c r="G898" s="28"/>
      <c r="H898" s="28"/>
      <c r="I898" s="28"/>
      <c r="J898" s="28"/>
      <c r="K898" s="77"/>
    </row>
    <row r="899">
      <c r="A899" s="28"/>
      <c r="B899" s="28"/>
      <c r="C899" s="28"/>
      <c r="D899" s="28"/>
      <c r="E899" s="78"/>
      <c r="F899" s="80"/>
      <c r="G899" s="28"/>
      <c r="H899" s="28"/>
      <c r="I899" s="28"/>
      <c r="J899" s="28"/>
      <c r="K899" s="77"/>
    </row>
    <row r="900">
      <c r="A900" s="28"/>
      <c r="B900" s="28"/>
      <c r="C900" s="28"/>
      <c r="D900" s="28"/>
      <c r="E900" s="78"/>
      <c r="F900" s="80"/>
      <c r="G900" s="28"/>
      <c r="H900" s="28"/>
      <c r="I900" s="28"/>
      <c r="J900" s="28"/>
      <c r="K900" s="77"/>
    </row>
    <row r="901">
      <c r="A901" s="28"/>
      <c r="B901" s="28"/>
      <c r="C901" s="28"/>
      <c r="D901" s="28"/>
      <c r="E901" s="78"/>
      <c r="F901" s="80"/>
      <c r="G901" s="28"/>
      <c r="H901" s="28"/>
      <c r="I901" s="28"/>
      <c r="J901" s="28"/>
      <c r="K901" s="77"/>
    </row>
    <row r="902">
      <c r="A902" s="28"/>
      <c r="B902" s="28"/>
      <c r="C902" s="28"/>
      <c r="D902" s="28"/>
      <c r="E902" s="78"/>
      <c r="F902" s="80"/>
      <c r="G902" s="28"/>
      <c r="H902" s="28"/>
      <c r="I902" s="28"/>
      <c r="J902" s="28"/>
      <c r="K902" s="77"/>
    </row>
    <row r="903">
      <c r="A903" s="28"/>
      <c r="B903" s="28"/>
      <c r="C903" s="28"/>
      <c r="D903" s="28"/>
      <c r="E903" s="78"/>
      <c r="F903" s="80"/>
      <c r="G903" s="28"/>
      <c r="H903" s="28"/>
      <c r="I903" s="28"/>
      <c r="J903" s="28"/>
      <c r="K903" s="77"/>
    </row>
    <row r="904">
      <c r="A904" s="28"/>
      <c r="B904" s="28"/>
      <c r="C904" s="28"/>
      <c r="D904" s="28"/>
      <c r="E904" s="78"/>
      <c r="F904" s="80"/>
      <c r="G904" s="28"/>
      <c r="H904" s="28"/>
      <c r="I904" s="28"/>
      <c r="J904" s="28"/>
      <c r="K904" s="77"/>
    </row>
    <row r="905">
      <c r="A905" s="28"/>
      <c r="B905" s="28"/>
      <c r="C905" s="28"/>
      <c r="D905" s="28"/>
      <c r="E905" s="78"/>
      <c r="F905" s="80"/>
      <c r="G905" s="28"/>
      <c r="H905" s="28"/>
      <c r="I905" s="28"/>
      <c r="J905" s="28"/>
      <c r="K905" s="77"/>
    </row>
    <row r="906">
      <c r="A906" s="28"/>
      <c r="B906" s="28"/>
      <c r="C906" s="28"/>
      <c r="D906" s="28"/>
      <c r="E906" s="78"/>
      <c r="F906" s="80"/>
      <c r="G906" s="28"/>
      <c r="H906" s="28"/>
      <c r="I906" s="28"/>
      <c r="J906" s="28"/>
      <c r="K906" s="77"/>
    </row>
    <row r="907">
      <c r="A907" s="28"/>
      <c r="B907" s="28"/>
      <c r="C907" s="28"/>
      <c r="D907" s="28"/>
      <c r="E907" s="78"/>
      <c r="F907" s="80"/>
      <c r="G907" s="28"/>
      <c r="H907" s="28"/>
      <c r="I907" s="28"/>
      <c r="J907" s="28"/>
      <c r="K907" s="77"/>
    </row>
    <row r="908">
      <c r="A908" s="28"/>
      <c r="B908" s="28"/>
      <c r="C908" s="28"/>
      <c r="D908" s="28"/>
      <c r="E908" s="78"/>
      <c r="F908" s="80"/>
      <c r="G908" s="28"/>
      <c r="H908" s="28"/>
      <c r="I908" s="28"/>
      <c r="J908" s="28"/>
      <c r="K908" s="77"/>
    </row>
    <row r="909">
      <c r="A909" s="28"/>
      <c r="B909" s="28"/>
      <c r="C909" s="28"/>
      <c r="D909" s="28"/>
      <c r="E909" s="78"/>
      <c r="F909" s="80"/>
      <c r="G909" s="28"/>
      <c r="H909" s="28"/>
      <c r="I909" s="28"/>
      <c r="J909" s="28"/>
      <c r="K909" s="77"/>
    </row>
    <row r="910">
      <c r="A910" s="28"/>
      <c r="B910" s="28"/>
      <c r="C910" s="28"/>
      <c r="D910" s="28"/>
      <c r="E910" s="78"/>
      <c r="F910" s="80"/>
      <c r="G910" s="28"/>
      <c r="H910" s="28"/>
      <c r="I910" s="28"/>
      <c r="J910" s="28"/>
      <c r="K910" s="77"/>
    </row>
    <row r="911">
      <c r="A911" s="28"/>
      <c r="B911" s="28"/>
      <c r="C911" s="28"/>
      <c r="D911" s="28"/>
      <c r="E911" s="78"/>
      <c r="F911" s="80"/>
      <c r="G911" s="28"/>
      <c r="H911" s="28"/>
      <c r="I911" s="28"/>
      <c r="J911" s="28"/>
      <c r="K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</row>
    <row r="1001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</row>
    <row r="1002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</row>
    <row r="1003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</row>
    <row r="1004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</row>
    <row r="1005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</row>
    <row r="100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</row>
    <row r="1007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</row>
    <row r="1008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</row>
    <row r="1009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</row>
    <row r="1010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</row>
    <row r="1011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</row>
    <row r="1012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</row>
    <row r="1013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</row>
    <row r="1014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</row>
    <row r="1015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</row>
    <row r="101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</row>
    <row r="1017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</row>
    <row r="1018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</row>
    <row r="1019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</row>
    <row r="1020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</row>
    <row r="1021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</row>
    <row r="1022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</row>
    <row r="1023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</row>
    <row r="1024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</row>
    <row r="1025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</row>
    <row r="10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</row>
    <row r="1027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</row>
    <row r="1028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</row>
    <row r="1029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</row>
    <row r="1030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</row>
    <row r="1031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</row>
    <row r="1032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</row>
    <row r="1033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</row>
  </sheetData>
  <mergeCells count="11">
    <mergeCell ref="J278:J287"/>
    <mergeCell ref="J382:J386"/>
    <mergeCell ref="B481:J481"/>
    <mergeCell ref="A599:J599"/>
    <mergeCell ref="A1:J1"/>
    <mergeCell ref="F3:F9"/>
    <mergeCell ref="J107:J116"/>
    <mergeCell ref="J118:J122"/>
    <mergeCell ref="J173:J179"/>
    <mergeCell ref="J207:J213"/>
    <mergeCell ref="J244:J272"/>
  </mergeCells>
  <hyperlinks>
    <hyperlink r:id="rId1" ref="E754"/>
    <hyperlink r:id="rId2" ref="E757"/>
    <hyperlink r:id="rId3" ref="E758"/>
    <hyperlink r:id="rId4" ref="E760"/>
    <hyperlink r:id="rId5" ref="E761"/>
    <hyperlink r:id="rId6" ref="E762"/>
    <hyperlink r:id="rId7" ref="E763"/>
    <hyperlink r:id="rId8" ref="E767"/>
    <hyperlink r:id="rId9" ref="E768"/>
    <hyperlink r:id="rId10" ref="E769"/>
    <hyperlink r:id="rId11" ref="E770"/>
    <hyperlink r:id="rId12" ref="E829"/>
    <hyperlink r:id="rId13" ref="E830"/>
    <hyperlink r:id="rId14" ref="E831"/>
    <hyperlink r:id="rId15" ref="E832"/>
    <hyperlink r:id="rId16" ref="E840"/>
    <hyperlink r:id="rId17" ref="E844"/>
  </hyperlink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0"/>
  <cols>
    <col customWidth="1" min="1" max="1" width="12.0"/>
    <col customWidth="1" min="2" max="2" width="29.43"/>
    <col customWidth="1" min="3" max="3" width="49.57"/>
    <col customWidth="1" min="4" max="4" width="17.29"/>
    <col customWidth="1" min="5" max="5" width="19.57"/>
    <col customWidth="1" min="6" max="6" width="20.14"/>
    <col customWidth="1" min="7" max="8" width="35.86"/>
    <col customWidth="1" min="9" max="9" width="37.43"/>
    <col customWidth="1" min="10" max="10" width="31.29"/>
    <col customWidth="1" min="11" max="11" width="17.29"/>
  </cols>
  <sheetData>
    <row r="1" ht="55.5" customHeight="1">
      <c r="A1" s="88" t="s">
        <v>1437</v>
      </c>
      <c r="B1" s="56"/>
      <c r="C1" s="56"/>
      <c r="D1" s="56"/>
      <c r="E1" s="56"/>
      <c r="F1" s="56"/>
      <c r="G1" s="56"/>
      <c r="H1" s="56"/>
      <c r="I1" s="89"/>
      <c r="J1" s="90"/>
    </row>
    <row r="2" ht="55.5" customHeight="1">
      <c r="A2" s="91" t="s">
        <v>1438</v>
      </c>
      <c r="B2" s="91" t="s">
        <v>1439</v>
      </c>
      <c r="C2" s="91" t="s">
        <v>1440</v>
      </c>
      <c r="D2" s="91" t="s">
        <v>1441</v>
      </c>
      <c r="E2" s="91" t="s">
        <v>1442</v>
      </c>
      <c r="F2" s="91" t="s">
        <v>1443</v>
      </c>
      <c r="G2" s="91" t="s">
        <v>1444</v>
      </c>
      <c r="H2" s="91" t="s">
        <v>1445</v>
      </c>
      <c r="I2" s="91" t="s">
        <v>1446</v>
      </c>
      <c r="J2" s="90"/>
    </row>
    <row r="3" ht="45.75" customHeight="1">
      <c r="A3" s="92">
        <v>85.0</v>
      </c>
      <c r="B3" s="44" t="s">
        <v>201</v>
      </c>
      <c r="C3" s="92" t="s">
        <v>1447</v>
      </c>
      <c r="D3" s="92" t="s">
        <v>1448</v>
      </c>
      <c r="E3" s="92" t="s">
        <v>1449</v>
      </c>
      <c r="F3" s="62">
        <v>41959.0</v>
      </c>
      <c r="G3" s="93" t="str">
        <f>HYPERLINK("mailto:sales_export@gulfhygienic.com.sa","sales_export@gulfhygienic.com.sa")</f>
        <v>sales_export@gulfhygienic.com.sa</v>
      </c>
      <c r="H3" s="92" t="s">
        <v>371</v>
      </c>
      <c r="I3" s="12"/>
      <c r="J3" s="90"/>
    </row>
    <row r="4" ht="70.5" customHeight="1">
      <c r="A4" s="92" t="s">
        <v>377</v>
      </c>
      <c r="B4" s="92" t="s">
        <v>132</v>
      </c>
      <c r="C4" s="44" t="s">
        <v>1450</v>
      </c>
      <c r="D4" s="61" t="s">
        <v>1451</v>
      </c>
      <c r="E4" s="61" t="s">
        <v>1452</v>
      </c>
      <c r="F4" s="62">
        <v>41940.0</v>
      </c>
      <c r="G4" s="94" t="s">
        <v>1453</v>
      </c>
      <c r="H4" s="11" t="s">
        <v>1454</v>
      </c>
      <c r="I4" s="95" t="s">
        <v>1455</v>
      </c>
      <c r="J4" s="90"/>
    </row>
    <row r="5" ht="45.75" customHeight="1">
      <c r="A5" s="15"/>
      <c r="B5" s="52"/>
      <c r="C5" s="15"/>
      <c r="D5" s="61" t="s">
        <v>1451</v>
      </c>
      <c r="E5" s="61"/>
      <c r="F5" s="67" t="s">
        <v>147</v>
      </c>
      <c r="G5" s="15"/>
      <c r="H5" s="96" t="s">
        <v>1456</v>
      </c>
      <c r="I5" s="52"/>
      <c r="J5" s="90"/>
    </row>
    <row r="6" ht="45.75" customHeight="1">
      <c r="A6" s="61" t="s">
        <v>1457</v>
      </c>
      <c r="B6" s="61" t="s">
        <v>1458</v>
      </c>
      <c r="C6" s="7" t="s">
        <v>1459</v>
      </c>
      <c r="D6" s="61" t="s">
        <v>1460</v>
      </c>
      <c r="E6" s="92" t="s">
        <v>1449</v>
      </c>
      <c r="F6" s="44" t="s">
        <v>1461</v>
      </c>
      <c r="G6" s="96" t="s">
        <v>1462</v>
      </c>
      <c r="H6" s="11" t="s">
        <v>1463</v>
      </c>
      <c r="I6" s="12" t="s">
        <v>1464</v>
      </c>
      <c r="J6" s="90"/>
    </row>
    <row r="7" ht="45.75" customHeight="1">
      <c r="A7" s="92" t="s">
        <v>1457</v>
      </c>
      <c r="B7" s="92" t="s">
        <v>161</v>
      </c>
      <c r="C7" s="44" t="s">
        <v>1465</v>
      </c>
      <c r="D7" s="92" t="s">
        <v>1466</v>
      </c>
      <c r="E7" s="92" t="s">
        <v>1467</v>
      </c>
      <c r="F7" s="97">
        <v>41944.0</v>
      </c>
      <c r="G7" s="98" t="s">
        <v>1468</v>
      </c>
      <c r="H7" s="99" t="s">
        <v>1469</v>
      </c>
      <c r="I7" s="95" t="s">
        <v>1470</v>
      </c>
      <c r="J7" s="90"/>
    </row>
    <row r="8" ht="45.75" customHeight="1">
      <c r="A8" s="15"/>
      <c r="B8" s="52"/>
      <c r="C8" s="15"/>
      <c r="D8" s="52"/>
      <c r="E8" s="52"/>
      <c r="F8" s="52"/>
      <c r="G8" s="15"/>
      <c r="H8" s="52"/>
      <c r="I8" s="52"/>
      <c r="J8" s="90"/>
    </row>
    <row r="9" ht="81.0" customHeight="1">
      <c r="A9" s="61" t="s">
        <v>1457</v>
      </c>
      <c r="B9" s="7" t="s">
        <v>1471</v>
      </c>
      <c r="C9" s="7" t="s">
        <v>1472</v>
      </c>
      <c r="D9" s="61" t="s">
        <v>1473</v>
      </c>
      <c r="E9" s="61" t="s">
        <v>1452</v>
      </c>
      <c r="F9" s="62">
        <v>41939.0</v>
      </c>
      <c r="G9" s="96" t="s">
        <v>1474</v>
      </c>
      <c r="H9" s="92" t="s">
        <v>371</v>
      </c>
      <c r="I9" s="12" t="s">
        <v>1475</v>
      </c>
      <c r="J9" s="90"/>
    </row>
    <row r="10" ht="45.75" customHeight="1">
      <c r="A10" s="61">
        <v>86.0</v>
      </c>
      <c r="B10" s="7" t="s">
        <v>36</v>
      </c>
      <c r="C10" s="7" t="s">
        <v>1476</v>
      </c>
      <c r="D10" s="61" t="s">
        <v>1477</v>
      </c>
      <c r="E10" s="61" t="s">
        <v>1467</v>
      </c>
      <c r="F10" s="62">
        <v>41930.0</v>
      </c>
      <c r="G10" s="94" t="str">
        <f>HYPERLINK("mailto:erin.kuhlman@parsons.com","erin.kuhlman@parsons.com")</f>
        <v>erin.kuhlman@parsons.com</v>
      </c>
      <c r="H10" s="92" t="s">
        <v>371</v>
      </c>
      <c r="I10" s="12"/>
      <c r="J10" s="90"/>
    </row>
    <row r="11" ht="45.75" customHeight="1">
      <c r="A11" s="61">
        <v>72.0</v>
      </c>
      <c r="B11" s="7" t="s">
        <v>43</v>
      </c>
      <c r="C11" s="7" t="s">
        <v>1476</v>
      </c>
      <c r="D11" s="61" t="s">
        <v>1477</v>
      </c>
      <c r="E11" s="61" t="s">
        <v>1467</v>
      </c>
      <c r="F11" s="62">
        <v>41930.0</v>
      </c>
      <c r="G11" s="94" t="s">
        <v>1478</v>
      </c>
      <c r="H11" s="92" t="s">
        <v>371</v>
      </c>
      <c r="I11" s="12"/>
      <c r="J11" s="90"/>
    </row>
    <row r="12" ht="45.75" customHeight="1">
      <c r="A12" s="61">
        <v>75.0</v>
      </c>
      <c r="B12" s="7" t="s">
        <v>51</v>
      </c>
      <c r="C12" s="7" t="s">
        <v>1476</v>
      </c>
      <c r="D12" s="61" t="s">
        <v>1479</v>
      </c>
      <c r="E12" s="61" t="s">
        <v>1467</v>
      </c>
      <c r="F12" s="62">
        <v>41930.0</v>
      </c>
      <c r="G12" s="94" t="str">
        <f>HYPERLINK("mailto:contracting@alfoadia.com.sa","contracting@alfoadia.com.sa")</f>
        <v>contracting@alfoadia.com.sa</v>
      </c>
      <c r="H12" s="92" t="s">
        <v>371</v>
      </c>
      <c r="I12" s="12"/>
      <c r="J12" s="90"/>
    </row>
    <row r="13" ht="60.75" customHeight="1">
      <c r="A13" s="100">
        <v>55.0</v>
      </c>
      <c r="B13" s="44" t="s">
        <v>61</v>
      </c>
      <c r="C13" s="101" t="s">
        <v>1480</v>
      </c>
      <c r="D13" s="61" t="s">
        <v>1481</v>
      </c>
      <c r="E13" s="61" t="s">
        <v>1467</v>
      </c>
      <c r="F13" s="62">
        <v>41931.0</v>
      </c>
      <c r="G13" s="94" t="str">
        <f>HYPERLINK("mailto:info@alarabia-schools.com","info@alarabia-schools.com")</f>
        <v>info@alarabia-schools.com</v>
      </c>
      <c r="H13" s="11" t="s">
        <v>1482</v>
      </c>
      <c r="I13" s="12" t="s">
        <v>1483</v>
      </c>
      <c r="J13" s="90"/>
    </row>
    <row r="14" ht="46.5" customHeight="1">
      <c r="A14" s="102"/>
      <c r="B14" s="15"/>
      <c r="C14" s="15"/>
      <c r="D14" s="61" t="s">
        <v>1484</v>
      </c>
      <c r="E14" s="61" t="s">
        <v>1449</v>
      </c>
      <c r="F14" s="62">
        <v>41948.0</v>
      </c>
      <c r="G14" s="15"/>
      <c r="H14" s="11" t="s">
        <v>1485</v>
      </c>
      <c r="I14" s="12" t="s">
        <v>1486</v>
      </c>
      <c r="J14" s="90"/>
    </row>
    <row r="15" ht="46.5" customHeight="1">
      <c r="A15" s="103"/>
      <c r="B15" s="52"/>
      <c r="C15" s="52"/>
      <c r="D15" s="61" t="s">
        <v>1487</v>
      </c>
      <c r="E15" s="61"/>
      <c r="F15" s="62">
        <v>41976.0</v>
      </c>
      <c r="G15" s="52"/>
      <c r="H15" s="11" t="s">
        <v>1469</v>
      </c>
      <c r="I15" s="12"/>
      <c r="J15" s="90"/>
    </row>
    <row r="16" ht="45.75" customHeight="1">
      <c r="A16" s="61">
        <v>87.0</v>
      </c>
      <c r="B16" s="7" t="s">
        <v>74</v>
      </c>
      <c r="C16" s="7" t="s">
        <v>1488</v>
      </c>
      <c r="D16" s="61" t="s">
        <v>1477</v>
      </c>
      <c r="E16" s="61" t="s">
        <v>1467</v>
      </c>
      <c r="F16" s="62">
        <v>41931.0</v>
      </c>
      <c r="G16" s="94" t="str">
        <f>HYPERLINK("mailto:info@alsaghyir.com","info@alsaghyir.com")</f>
        <v>info@alsaghyir.com</v>
      </c>
      <c r="H16" s="92" t="s">
        <v>371</v>
      </c>
      <c r="I16" s="12"/>
      <c r="J16" s="90"/>
    </row>
    <row r="17" ht="48.75" customHeight="1">
      <c r="A17" s="92">
        <v>74.0</v>
      </c>
      <c r="B17" s="44" t="s">
        <v>81</v>
      </c>
      <c r="C17" s="7" t="s">
        <v>1489</v>
      </c>
      <c r="D17" s="61" t="s">
        <v>1477</v>
      </c>
      <c r="E17" s="61" t="s">
        <v>1467</v>
      </c>
      <c r="F17" s="62">
        <v>41931.0</v>
      </c>
      <c r="G17" s="94" t="str">
        <f t="shared" ref="G17:G18" si="1">HYPERLINK("mailto:hr.reception@kudu.com.sa","hr.reception@kudu.com.sa")</f>
        <v>hr.reception@kudu.com.sa</v>
      </c>
      <c r="H17" s="44" t="s">
        <v>371</v>
      </c>
      <c r="I17" s="12"/>
      <c r="J17" s="90"/>
    </row>
    <row r="18" ht="51.75" customHeight="1">
      <c r="A18" s="15"/>
      <c r="B18" s="52"/>
      <c r="C18" s="7" t="s">
        <v>89</v>
      </c>
      <c r="D18" s="61" t="s">
        <v>1477</v>
      </c>
      <c r="E18" s="61" t="s">
        <v>1467</v>
      </c>
      <c r="F18" s="62">
        <v>41934.0</v>
      </c>
      <c r="G18" s="94" t="str">
        <f t="shared" si="1"/>
        <v>hr.reception@kudu.com.sa</v>
      </c>
      <c r="H18" s="52"/>
      <c r="I18" s="12"/>
      <c r="J18" s="90"/>
    </row>
    <row r="19" ht="51.75" customHeight="1">
      <c r="A19" s="61">
        <v>64.0</v>
      </c>
      <c r="B19" s="61" t="s">
        <v>90</v>
      </c>
      <c r="C19" s="7" t="s">
        <v>1490</v>
      </c>
      <c r="D19" s="61" t="s">
        <v>1477</v>
      </c>
      <c r="E19" s="61" t="s">
        <v>1452</v>
      </c>
      <c r="F19" s="62">
        <v>41932.0</v>
      </c>
      <c r="G19" s="94" t="str">
        <f>HYPERLINK("mailto:customerinfo@alyusr.com.sa","customerinfo@alyusr.com.sa")</f>
        <v>customerinfo@alyusr.com.sa</v>
      </c>
      <c r="H19" s="92" t="s">
        <v>371</v>
      </c>
      <c r="I19" s="12"/>
      <c r="J19" s="90"/>
    </row>
    <row r="20" ht="53.25" customHeight="1">
      <c r="A20" s="61">
        <v>65.0</v>
      </c>
      <c r="B20" s="7" t="s">
        <v>100</v>
      </c>
      <c r="C20" s="7" t="s">
        <v>99</v>
      </c>
      <c r="D20" s="61" t="s">
        <v>1477</v>
      </c>
      <c r="E20" s="61" t="s">
        <v>1452</v>
      </c>
      <c r="F20" s="62">
        <v>41932.0</v>
      </c>
      <c r="G20" s="94" t="str">
        <f>HYPERLINK("mailto:ssc@alsubhiclinics.com","ssc@alsubhiclinics.com")</f>
        <v>ssc@alsubhiclinics.com</v>
      </c>
      <c r="H20" s="92" t="s">
        <v>371</v>
      </c>
      <c r="I20" s="12"/>
      <c r="J20" s="90"/>
    </row>
    <row r="21" ht="49.5" customHeight="1">
      <c r="A21" s="61">
        <v>62.0</v>
      </c>
      <c r="B21" s="7" t="s">
        <v>114</v>
      </c>
      <c r="C21" s="7" t="s">
        <v>1491</v>
      </c>
      <c r="D21" s="61" t="s">
        <v>1477</v>
      </c>
      <c r="E21" s="61" t="s">
        <v>1467</v>
      </c>
      <c r="F21" s="21">
        <v>41937.0</v>
      </c>
      <c r="G21" s="94" t="s">
        <v>1492</v>
      </c>
      <c r="H21" s="92" t="s">
        <v>371</v>
      </c>
      <c r="I21" s="12"/>
      <c r="J21" s="90"/>
    </row>
    <row r="22" ht="63.75" customHeight="1">
      <c r="A22" s="61">
        <v>69.0</v>
      </c>
      <c r="B22" s="7" t="s">
        <v>121</v>
      </c>
      <c r="C22" s="7" t="s">
        <v>120</v>
      </c>
      <c r="D22" s="61" t="s">
        <v>1477</v>
      </c>
      <c r="E22" s="61" t="s">
        <v>1467</v>
      </c>
      <c r="F22" s="62">
        <v>41938.0</v>
      </c>
      <c r="G22" s="94" t="s">
        <v>1493</v>
      </c>
      <c r="H22" s="92" t="s">
        <v>371</v>
      </c>
      <c r="I22" s="12"/>
      <c r="J22" s="90"/>
    </row>
    <row r="23" ht="32.25" customHeight="1">
      <c r="A23" s="92" t="s">
        <v>377</v>
      </c>
      <c r="B23" s="44" t="s">
        <v>1494</v>
      </c>
      <c r="C23" s="44" t="s">
        <v>343</v>
      </c>
      <c r="D23" s="61" t="s">
        <v>1477</v>
      </c>
      <c r="E23" s="61" t="s">
        <v>1467</v>
      </c>
      <c r="F23" s="62">
        <v>41997.0</v>
      </c>
      <c r="G23" s="94" t="str">
        <f>HYPERLINK("mailto:muhammed.hrd@kalderea.com","muhammed.hrd@kalderea.com")</f>
        <v>muhammed.hrd@kalderea.com</v>
      </c>
      <c r="H23" s="11" t="s">
        <v>1495</v>
      </c>
      <c r="I23" s="95" t="s">
        <v>1496</v>
      </c>
      <c r="J23" s="90"/>
    </row>
    <row r="24" ht="38.25" customHeight="1">
      <c r="A24" s="15"/>
      <c r="B24" s="15"/>
      <c r="C24" s="15"/>
      <c r="D24" s="7" t="s">
        <v>1497</v>
      </c>
      <c r="E24" s="7"/>
      <c r="F24" s="62">
        <v>42053.0</v>
      </c>
      <c r="G24" s="15"/>
      <c r="H24" s="7" t="s">
        <v>1498</v>
      </c>
      <c r="I24" s="15"/>
      <c r="J24" s="90"/>
    </row>
    <row r="25" ht="71.25" customHeight="1">
      <c r="A25" s="52"/>
      <c r="B25" s="52"/>
      <c r="C25" s="52"/>
      <c r="D25" s="7" t="s">
        <v>1499</v>
      </c>
      <c r="E25" s="7"/>
      <c r="F25" s="62">
        <v>42053.0</v>
      </c>
      <c r="G25" s="15"/>
      <c r="H25" s="7" t="s">
        <v>1500</v>
      </c>
      <c r="I25" s="52"/>
      <c r="J25" s="90"/>
    </row>
    <row r="26" ht="36.0" customHeight="1">
      <c r="A26" s="7" t="s">
        <v>377</v>
      </c>
      <c r="B26" s="7" t="s">
        <v>1501</v>
      </c>
      <c r="C26" s="104" t="s">
        <v>236</v>
      </c>
      <c r="D26" s="7" t="s">
        <v>1479</v>
      </c>
      <c r="E26" s="61" t="s">
        <v>1467</v>
      </c>
      <c r="F26" s="61" t="s">
        <v>238</v>
      </c>
      <c r="G26" s="7" t="s">
        <v>1468</v>
      </c>
      <c r="H26" s="11" t="s">
        <v>1502</v>
      </c>
      <c r="I26" s="7" t="s">
        <v>1503</v>
      </c>
      <c r="J26" s="90"/>
    </row>
    <row r="27" ht="30.0" customHeight="1">
      <c r="A27" s="44" t="s">
        <v>377</v>
      </c>
      <c r="B27" s="44" t="s">
        <v>1504</v>
      </c>
      <c r="C27" s="44" t="s">
        <v>1505</v>
      </c>
      <c r="D27" s="7" t="s">
        <v>1506</v>
      </c>
      <c r="E27" s="61" t="s">
        <v>1452</v>
      </c>
      <c r="F27" s="62">
        <v>41979.0</v>
      </c>
      <c r="G27" s="94" t="str">
        <f>HYPERLINK("mailto:aalenazi@elajougroup.com","aalenazi@elajougroup.com")</f>
        <v>aalenazi@elajougroup.com</v>
      </c>
      <c r="H27" s="11" t="s">
        <v>1507</v>
      </c>
      <c r="I27" s="95" t="s">
        <v>1508</v>
      </c>
      <c r="J27" s="90"/>
    </row>
    <row r="28" ht="53.25" customHeight="1">
      <c r="A28" s="15"/>
      <c r="B28" s="15"/>
      <c r="C28" s="15"/>
      <c r="D28" s="7" t="s">
        <v>1509</v>
      </c>
      <c r="E28" s="7"/>
      <c r="F28" s="62">
        <v>41647.0</v>
      </c>
      <c r="G28" s="15"/>
      <c r="H28" s="11" t="s">
        <v>1510</v>
      </c>
      <c r="I28" s="43"/>
      <c r="J28" s="90"/>
    </row>
    <row r="29" ht="24.75" customHeight="1">
      <c r="A29" s="44" t="s">
        <v>377</v>
      </c>
      <c r="B29" s="44" t="s">
        <v>1511</v>
      </c>
      <c r="C29" s="44" t="s">
        <v>1512</v>
      </c>
      <c r="D29" s="44" t="s">
        <v>1513</v>
      </c>
      <c r="E29" s="44" t="s">
        <v>1449</v>
      </c>
      <c r="F29" s="97">
        <v>41988.0</v>
      </c>
      <c r="G29" s="94" t="s">
        <v>1514</v>
      </c>
      <c r="H29" s="7" t="s">
        <v>1515</v>
      </c>
      <c r="I29" s="95" t="s">
        <v>1516</v>
      </c>
      <c r="J29" s="90"/>
    </row>
    <row r="30" ht="18.75" customHeight="1">
      <c r="A30" s="15"/>
      <c r="B30" s="15"/>
      <c r="C30" s="15"/>
      <c r="D30" s="15"/>
      <c r="E30" s="15"/>
      <c r="F30" s="15"/>
      <c r="G30" s="15"/>
      <c r="H30" s="11" t="s">
        <v>1517</v>
      </c>
      <c r="I30" s="15"/>
      <c r="J30" s="90"/>
    </row>
    <row r="31" ht="36.75" customHeight="1">
      <c r="A31" s="15"/>
      <c r="B31" s="15"/>
      <c r="C31" s="15"/>
      <c r="D31" s="15"/>
      <c r="E31" s="52"/>
      <c r="F31" s="15"/>
      <c r="G31" s="15"/>
      <c r="H31" s="7" t="s">
        <v>1518</v>
      </c>
      <c r="I31" s="43"/>
      <c r="J31" s="90"/>
    </row>
    <row r="32" ht="90.0" customHeight="1">
      <c r="A32" s="7" t="s">
        <v>377</v>
      </c>
      <c r="B32" s="7" t="s">
        <v>1519</v>
      </c>
      <c r="C32" s="7" t="s">
        <v>1520</v>
      </c>
      <c r="D32" s="7" t="s">
        <v>1521</v>
      </c>
      <c r="E32" s="7" t="s">
        <v>1522</v>
      </c>
      <c r="F32" s="62">
        <v>41998.0</v>
      </c>
      <c r="G32" s="94" t="s">
        <v>1523</v>
      </c>
      <c r="H32" s="11" t="s">
        <v>1469</v>
      </c>
      <c r="I32" s="105" t="s">
        <v>1524</v>
      </c>
      <c r="J32" s="90"/>
    </row>
    <row r="33" ht="58.5" customHeight="1">
      <c r="A33" s="7" t="s">
        <v>377</v>
      </c>
      <c r="B33" s="7" t="s">
        <v>1525</v>
      </c>
      <c r="C33" s="7" t="s">
        <v>1526</v>
      </c>
      <c r="D33" s="7" t="s">
        <v>1527</v>
      </c>
      <c r="E33" s="7" t="s">
        <v>1467</v>
      </c>
      <c r="F33" s="62">
        <v>42002.0</v>
      </c>
      <c r="G33" s="106" t="s">
        <v>1528</v>
      </c>
      <c r="H33" s="11" t="s">
        <v>1502</v>
      </c>
      <c r="I33" s="12" t="s">
        <v>1455</v>
      </c>
      <c r="J33" s="90"/>
    </row>
    <row r="34" ht="39.0" customHeight="1">
      <c r="A34" s="44" t="s">
        <v>377</v>
      </c>
      <c r="B34" s="44" t="s">
        <v>1529</v>
      </c>
      <c r="C34" s="44" t="s">
        <v>1530</v>
      </c>
      <c r="D34" s="7" t="s">
        <v>1481</v>
      </c>
      <c r="E34" s="61" t="s">
        <v>1452</v>
      </c>
      <c r="F34" s="62">
        <v>42005.0</v>
      </c>
      <c r="G34" s="44" t="s">
        <v>1531</v>
      </c>
      <c r="H34" s="7" t="s">
        <v>1532</v>
      </c>
      <c r="I34" s="95" t="s">
        <v>1455</v>
      </c>
      <c r="J34" s="90"/>
    </row>
    <row r="35" ht="62.25" customHeight="1">
      <c r="A35" s="52"/>
      <c r="B35" s="52"/>
      <c r="C35" s="52"/>
      <c r="D35" s="7" t="s">
        <v>1533</v>
      </c>
      <c r="E35" s="7"/>
      <c r="F35" s="62">
        <v>42025.0</v>
      </c>
      <c r="G35" s="52"/>
      <c r="H35" s="7" t="s">
        <v>1534</v>
      </c>
      <c r="I35" s="52"/>
      <c r="J35" s="107"/>
    </row>
    <row r="36" ht="48.75" customHeight="1">
      <c r="A36" s="44">
        <v>159.0</v>
      </c>
      <c r="B36" s="44" t="s">
        <v>1535</v>
      </c>
      <c r="C36" s="44" t="s">
        <v>1536</v>
      </c>
      <c r="D36" s="7" t="s">
        <v>1479</v>
      </c>
      <c r="E36" s="7" t="s">
        <v>1467</v>
      </c>
      <c r="F36" s="62">
        <v>42025.0</v>
      </c>
      <c r="G36" s="44" t="s">
        <v>1468</v>
      </c>
      <c r="H36" s="7" t="s">
        <v>1537</v>
      </c>
      <c r="I36" s="95" t="s">
        <v>1538</v>
      </c>
      <c r="J36" s="107"/>
    </row>
    <row r="37" ht="37.5" customHeight="1">
      <c r="A37" s="52"/>
      <c r="B37" s="52"/>
      <c r="C37" s="52"/>
      <c r="D37" s="7" t="s">
        <v>1539</v>
      </c>
      <c r="E37" s="7"/>
      <c r="F37" s="21" t="s">
        <v>1540</v>
      </c>
      <c r="G37" s="52"/>
      <c r="H37" s="7" t="s">
        <v>1541</v>
      </c>
      <c r="I37" s="52"/>
      <c r="J37" s="107"/>
    </row>
    <row r="38" ht="44.25" customHeight="1">
      <c r="A38" s="44">
        <v>156.0</v>
      </c>
      <c r="B38" s="44" t="s">
        <v>624</v>
      </c>
      <c r="C38" s="7" t="s">
        <v>1542</v>
      </c>
      <c r="D38" s="7" t="s">
        <v>1477</v>
      </c>
      <c r="E38" s="7"/>
      <c r="F38" s="62">
        <v>42053.0</v>
      </c>
      <c r="G38" s="7" t="s">
        <v>1543</v>
      </c>
      <c r="H38" s="7" t="s">
        <v>371</v>
      </c>
      <c r="I38" s="95" t="s">
        <v>1538</v>
      </c>
      <c r="J38" s="107"/>
    </row>
    <row r="39" ht="42.75" customHeight="1">
      <c r="A39" s="52"/>
      <c r="B39" s="52"/>
      <c r="C39" s="7" t="s">
        <v>1544</v>
      </c>
      <c r="D39" s="7" t="s">
        <v>1545</v>
      </c>
      <c r="E39" s="7" t="s">
        <v>1467</v>
      </c>
      <c r="F39" s="62">
        <v>42059.0</v>
      </c>
      <c r="G39" s="7" t="s">
        <v>1546</v>
      </c>
      <c r="H39" s="7" t="s">
        <v>371</v>
      </c>
      <c r="I39" s="52"/>
      <c r="J39" s="107"/>
    </row>
    <row r="40" ht="49.5" customHeight="1">
      <c r="A40" s="7" t="s">
        <v>377</v>
      </c>
      <c r="B40" s="7" t="s">
        <v>630</v>
      </c>
      <c r="C40" s="7" t="s">
        <v>1547</v>
      </c>
      <c r="D40" s="7" t="s">
        <v>1521</v>
      </c>
      <c r="E40" s="7" t="s">
        <v>1467</v>
      </c>
      <c r="F40" s="21">
        <v>42053.0</v>
      </c>
      <c r="G40" s="7" t="s">
        <v>1531</v>
      </c>
      <c r="H40" s="7" t="s">
        <v>371</v>
      </c>
      <c r="I40" s="12" t="s">
        <v>1455</v>
      </c>
      <c r="J40" s="107"/>
    </row>
    <row r="41" ht="62.25" customHeight="1">
      <c r="A41" s="7">
        <v>164.0</v>
      </c>
      <c r="B41" s="7" t="s">
        <v>666</v>
      </c>
      <c r="C41" s="7" t="s">
        <v>1544</v>
      </c>
      <c r="D41" s="7" t="s">
        <v>1521</v>
      </c>
      <c r="E41" s="7" t="s">
        <v>1467</v>
      </c>
      <c r="F41" s="62">
        <v>42077.0</v>
      </c>
      <c r="G41" s="7" t="s">
        <v>1546</v>
      </c>
      <c r="H41" s="7" t="s">
        <v>371</v>
      </c>
      <c r="I41" s="105" t="s">
        <v>1548</v>
      </c>
      <c r="J41" s="108"/>
    </row>
    <row r="42" ht="45.75" customHeight="1">
      <c r="A42" s="7" t="s">
        <v>377</v>
      </c>
      <c r="B42" s="7" t="s">
        <v>670</v>
      </c>
      <c r="C42" s="7" t="s">
        <v>1549</v>
      </c>
      <c r="D42" s="7" t="s">
        <v>1481</v>
      </c>
      <c r="E42" s="7" t="s">
        <v>1467</v>
      </c>
      <c r="F42" s="62">
        <v>42087.0</v>
      </c>
      <c r="G42" s="7" t="s">
        <v>1550</v>
      </c>
      <c r="H42" s="7" t="s">
        <v>371</v>
      </c>
      <c r="I42" s="105" t="s">
        <v>1455</v>
      </c>
      <c r="J42" s="108"/>
    </row>
    <row r="43" ht="51.75" customHeight="1">
      <c r="A43" s="7" t="s">
        <v>377</v>
      </c>
      <c r="B43" s="7" t="s">
        <v>683</v>
      </c>
      <c r="C43" s="7" t="s">
        <v>1551</v>
      </c>
      <c r="D43" s="7"/>
      <c r="E43" s="7" t="s">
        <v>1467</v>
      </c>
      <c r="F43" s="7" t="s">
        <v>1552</v>
      </c>
      <c r="G43" s="7" t="s">
        <v>1552</v>
      </c>
      <c r="H43" s="7" t="s">
        <v>682</v>
      </c>
      <c r="I43" s="105" t="s">
        <v>1455</v>
      </c>
      <c r="J43" s="108"/>
    </row>
    <row r="44" ht="51.75" customHeight="1">
      <c r="A44" s="7" t="s">
        <v>377</v>
      </c>
      <c r="B44" s="7" t="s">
        <v>1553</v>
      </c>
      <c r="C44" s="7" t="s">
        <v>1554</v>
      </c>
      <c r="D44" s="7"/>
      <c r="E44" s="7" t="s">
        <v>1449</v>
      </c>
      <c r="F44" s="7" t="s">
        <v>1552</v>
      </c>
      <c r="G44" s="7" t="s">
        <v>1552</v>
      </c>
      <c r="H44" s="7" t="s">
        <v>682</v>
      </c>
      <c r="I44" s="105" t="s">
        <v>1555</v>
      </c>
      <c r="J44" s="108"/>
    </row>
    <row r="45" ht="51.75" customHeight="1">
      <c r="A45" s="7">
        <v>170.0</v>
      </c>
      <c r="B45" s="7" t="s">
        <v>998</v>
      </c>
      <c r="C45" s="7" t="s">
        <v>89</v>
      </c>
      <c r="D45" s="7"/>
      <c r="E45" s="39" t="s">
        <v>1452</v>
      </c>
      <c r="F45" s="7" t="s">
        <v>1552</v>
      </c>
      <c r="G45" s="7" t="s">
        <v>1552</v>
      </c>
      <c r="H45" s="7" t="s">
        <v>682</v>
      </c>
      <c r="I45" s="105" t="s">
        <v>1548</v>
      </c>
      <c r="J45" s="108"/>
    </row>
    <row r="46" ht="51.75" customHeight="1">
      <c r="A46" s="7">
        <v>180.0</v>
      </c>
      <c r="B46" s="7" t="s">
        <v>1556</v>
      </c>
      <c r="C46" s="7" t="s">
        <v>99</v>
      </c>
      <c r="D46" s="7"/>
      <c r="E46" s="7" t="s">
        <v>1467</v>
      </c>
      <c r="F46" s="7" t="s">
        <v>1552</v>
      </c>
      <c r="G46" s="7" t="s">
        <v>1552</v>
      </c>
      <c r="H46" s="7" t="s">
        <v>682</v>
      </c>
      <c r="I46" s="105" t="s">
        <v>1548</v>
      </c>
      <c r="J46" s="108"/>
    </row>
    <row r="47" ht="51.75" customHeight="1">
      <c r="A47" s="7">
        <v>179.0</v>
      </c>
      <c r="B47" s="7" t="s">
        <v>1132</v>
      </c>
      <c r="C47" s="7" t="s">
        <v>1557</v>
      </c>
      <c r="D47" s="7" t="s">
        <v>1539</v>
      </c>
      <c r="E47" s="7" t="s">
        <v>1467</v>
      </c>
      <c r="F47" s="21">
        <v>42164.0</v>
      </c>
      <c r="G47" s="7" t="s">
        <v>1546</v>
      </c>
      <c r="H47" s="11" t="s">
        <v>1558</v>
      </c>
      <c r="I47" s="105" t="s">
        <v>1548</v>
      </c>
      <c r="J47" s="108"/>
    </row>
    <row r="48" ht="55.5" customHeight="1">
      <c r="A48" s="7" t="s">
        <v>377</v>
      </c>
      <c r="B48" s="7" t="s">
        <v>1559</v>
      </c>
      <c r="C48" s="7" t="s">
        <v>1560</v>
      </c>
      <c r="D48" s="7" t="s">
        <v>1561</v>
      </c>
      <c r="E48" s="7" t="s">
        <v>1467</v>
      </c>
      <c r="F48" s="76">
        <v>42208.0</v>
      </c>
      <c r="G48" s="7" t="s">
        <v>1562</v>
      </c>
      <c r="H48" s="7" t="s">
        <v>371</v>
      </c>
      <c r="I48" s="105" t="s">
        <v>1563</v>
      </c>
      <c r="J48" s="108"/>
      <c r="K48" s="109"/>
    </row>
    <row r="49" ht="12.75" customHeight="1">
      <c r="A49" s="28">
        <v>214.0</v>
      </c>
      <c r="B49" s="7" t="s">
        <v>1564</v>
      </c>
      <c r="C49" s="28" t="s">
        <v>1565</v>
      </c>
      <c r="D49" s="28" t="s">
        <v>1566</v>
      </c>
      <c r="E49" s="28" t="s">
        <v>1567</v>
      </c>
      <c r="F49" s="7"/>
      <c r="G49" s="7"/>
      <c r="H49" s="7"/>
      <c r="I49" s="28" t="s">
        <v>1568</v>
      </c>
      <c r="J49" s="109"/>
      <c r="K49" s="109"/>
    </row>
    <row r="50" ht="12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ht="12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ht="12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ht="12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</row>
    <row r="54" ht="12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ht="12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ht="12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ht="12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ht="12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</row>
    <row r="139">
      <c r="A139" s="77"/>
      <c r="B139" s="77"/>
      <c r="C139" s="77"/>
      <c r="D139" s="77"/>
      <c r="E139" s="77"/>
      <c r="F139" s="77"/>
      <c r="G139" s="77"/>
      <c r="H139" s="77"/>
      <c r="I139" s="77"/>
      <c r="J139" s="77"/>
    </row>
    <row r="140">
      <c r="A140" s="77"/>
      <c r="B140" s="77"/>
      <c r="C140" s="77"/>
      <c r="D140" s="77"/>
      <c r="E140" s="77"/>
      <c r="F140" s="77"/>
      <c r="G140" s="77"/>
      <c r="H140" s="77"/>
      <c r="I140" s="77"/>
      <c r="J140" s="77"/>
    </row>
    <row r="141">
      <c r="A141" s="77"/>
      <c r="B141" s="77"/>
      <c r="C141" s="77"/>
      <c r="D141" s="77"/>
      <c r="E141" s="77"/>
      <c r="F141" s="77"/>
      <c r="G141" s="77"/>
      <c r="H141" s="77"/>
      <c r="I141" s="77"/>
      <c r="J141" s="77"/>
    </row>
    <row r="142">
      <c r="A142" s="77"/>
      <c r="B142" s="77"/>
      <c r="C142" s="77"/>
      <c r="D142" s="77"/>
      <c r="E142" s="77"/>
      <c r="F142" s="77"/>
      <c r="G142" s="77"/>
      <c r="H142" s="77"/>
      <c r="I142" s="77"/>
      <c r="J142" s="77"/>
    </row>
    <row r="143">
      <c r="A143" s="77"/>
      <c r="B143" s="77"/>
      <c r="C143" s="77"/>
      <c r="D143" s="77"/>
      <c r="E143" s="77"/>
      <c r="F143" s="77"/>
      <c r="G143" s="77"/>
      <c r="H143" s="77"/>
      <c r="I143" s="77"/>
      <c r="J143" s="77"/>
    </row>
    <row r="144">
      <c r="A144" s="77"/>
      <c r="B144" s="77"/>
      <c r="C144" s="77"/>
      <c r="D144" s="77"/>
      <c r="E144" s="77"/>
      <c r="F144" s="77"/>
      <c r="G144" s="77"/>
      <c r="H144" s="77"/>
      <c r="I144" s="77"/>
      <c r="J144" s="77"/>
    </row>
    <row r="145">
      <c r="A145" s="77"/>
      <c r="B145" s="77"/>
      <c r="C145" s="77"/>
      <c r="D145" s="77"/>
      <c r="E145" s="77"/>
      <c r="F145" s="77"/>
      <c r="G145" s="77"/>
      <c r="H145" s="77"/>
      <c r="I145" s="77"/>
      <c r="J145" s="77"/>
    </row>
    <row r="146">
      <c r="A146" s="77"/>
      <c r="B146" s="77"/>
      <c r="C146" s="77"/>
      <c r="D146" s="77"/>
      <c r="E146" s="77"/>
      <c r="F146" s="77"/>
      <c r="G146" s="77"/>
      <c r="H146" s="77"/>
      <c r="I146" s="77"/>
      <c r="J146" s="77"/>
    </row>
    <row r="147">
      <c r="A147" s="77"/>
      <c r="B147" s="77"/>
      <c r="C147" s="77"/>
      <c r="D147" s="77"/>
      <c r="E147" s="77"/>
      <c r="F147" s="77"/>
      <c r="G147" s="77"/>
      <c r="H147" s="77"/>
      <c r="I147" s="77"/>
      <c r="J147" s="77"/>
    </row>
    <row r="148">
      <c r="A148" s="77"/>
      <c r="B148" s="77"/>
      <c r="C148" s="77"/>
      <c r="D148" s="77"/>
      <c r="E148" s="77"/>
      <c r="F148" s="77"/>
      <c r="G148" s="77"/>
      <c r="H148" s="77"/>
      <c r="I148" s="77"/>
      <c r="J148" s="77"/>
    </row>
    <row r="149">
      <c r="A149" s="77"/>
      <c r="B149" s="77"/>
      <c r="C149" s="77"/>
      <c r="D149" s="77"/>
      <c r="E149" s="77"/>
      <c r="F149" s="77"/>
      <c r="G149" s="77"/>
      <c r="H149" s="77"/>
      <c r="I149" s="77"/>
      <c r="J149" s="77"/>
    </row>
    <row r="150">
      <c r="A150" s="77"/>
      <c r="B150" s="77"/>
      <c r="C150" s="77"/>
      <c r="D150" s="77"/>
      <c r="E150" s="77"/>
      <c r="F150" s="77"/>
      <c r="G150" s="77"/>
      <c r="H150" s="77"/>
      <c r="I150" s="77"/>
      <c r="J150" s="77"/>
    </row>
    <row r="151">
      <c r="A151" s="77"/>
      <c r="B151" s="77"/>
      <c r="C151" s="77"/>
      <c r="D151" s="77"/>
      <c r="E151" s="77"/>
      <c r="F151" s="77"/>
      <c r="G151" s="77"/>
      <c r="H151" s="77"/>
      <c r="I151" s="77"/>
      <c r="J151" s="77"/>
    </row>
    <row r="152">
      <c r="A152" s="77"/>
      <c r="B152" s="77"/>
      <c r="C152" s="77"/>
      <c r="D152" s="77"/>
      <c r="E152" s="77"/>
      <c r="F152" s="77"/>
      <c r="G152" s="77"/>
      <c r="H152" s="77"/>
      <c r="I152" s="77"/>
      <c r="J152" s="77"/>
    </row>
    <row r="153">
      <c r="A153" s="77"/>
      <c r="B153" s="77"/>
      <c r="C153" s="77"/>
      <c r="D153" s="77"/>
      <c r="E153" s="77"/>
      <c r="F153" s="77"/>
      <c r="G153" s="77"/>
      <c r="H153" s="77"/>
      <c r="I153" s="77"/>
      <c r="J153" s="77"/>
    </row>
    <row r="154">
      <c r="A154" s="77"/>
      <c r="B154" s="77"/>
      <c r="C154" s="77"/>
      <c r="D154" s="77"/>
      <c r="E154" s="77"/>
      <c r="F154" s="77"/>
      <c r="G154" s="77"/>
      <c r="H154" s="77"/>
      <c r="I154" s="77"/>
      <c r="J154" s="77"/>
    </row>
    <row r="155">
      <c r="A155" s="77"/>
      <c r="B155" s="77"/>
      <c r="C155" s="77"/>
      <c r="D155" s="77"/>
      <c r="E155" s="77"/>
      <c r="F155" s="77"/>
      <c r="G155" s="77"/>
      <c r="H155" s="77"/>
      <c r="I155" s="77"/>
      <c r="J155" s="77"/>
    </row>
    <row r="156">
      <c r="A156" s="77"/>
      <c r="B156" s="77"/>
      <c r="C156" s="77"/>
      <c r="D156" s="77"/>
      <c r="E156" s="77"/>
      <c r="F156" s="77"/>
      <c r="G156" s="77"/>
      <c r="H156" s="77"/>
      <c r="I156" s="77"/>
      <c r="J156" s="77"/>
    </row>
    <row r="157">
      <c r="A157" s="77"/>
      <c r="B157" s="77"/>
      <c r="C157" s="77"/>
      <c r="D157" s="77"/>
      <c r="E157" s="77"/>
      <c r="F157" s="77"/>
      <c r="G157" s="77"/>
      <c r="H157" s="77"/>
      <c r="I157" s="77"/>
      <c r="J157" s="77"/>
    </row>
    <row r="158">
      <c r="A158" s="77"/>
      <c r="B158" s="77"/>
      <c r="C158" s="77"/>
      <c r="D158" s="77"/>
      <c r="E158" s="77"/>
      <c r="F158" s="77"/>
      <c r="G158" s="77"/>
      <c r="H158" s="77"/>
      <c r="I158" s="77"/>
      <c r="J158" s="77"/>
    </row>
    <row r="159">
      <c r="A159" s="77"/>
      <c r="B159" s="77"/>
      <c r="C159" s="77"/>
      <c r="D159" s="77"/>
      <c r="E159" s="77"/>
      <c r="F159" s="77"/>
      <c r="G159" s="77"/>
      <c r="H159" s="77"/>
      <c r="I159" s="77"/>
      <c r="J159" s="77"/>
    </row>
    <row r="160">
      <c r="A160" s="77"/>
      <c r="B160" s="77"/>
      <c r="C160" s="77"/>
      <c r="D160" s="77"/>
      <c r="E160" s="77"/>
      <c r="F160" s="77"/>
      <c r="G160" s="77"/>
      <c r="H160" s="77"/>
      <c r="I160" s="77"/>
      <c r="J160" s="77"/>
    </row>
    <row r="161">
      <c r="A161" s="77"/>
      <c r="B161" s="77"/>
      <c r="C161" s="77"/>
      <c r="D161" s="77"/>
      <c r="E161" s="77"/>
      <c r="F161" s="77"/>
      <c r="G161" s="77"/>
      <c r="H161" s="77"/>
      <c r="I161" s="77"/>
      <c r="J161" s="77"/>
    </row>
    <row r="162">
      <c r="A162" s="77"/>
      <c r="B162" s="77"/>
      <c r="C162" s="77"/>
      <c r="D162" s="77"/>
      <c r="E162" s="77"/>
      <c r="F162" s="77"/>
      <c r="G162" s="77"/>
      <c r="H162" s="77"/>
      <c r="I162" s="77"/>
      <c r="J162" s="77"/>
    </row>
    <row r="163">
      <c r="A163" s="77"/>
      <c r="B163" s="77"/>
      <c r="C163" s="77"/>
      <c r="D163" s="77"/>
      <c r="E163" s="77"/>
      <c r="F163" s="77"/>
      <c r="G163" s="77"/>
      <c r="H163" s="77"/>
      <c r="I163" s="77"/>
      <c r="J163" s="77"/>
    </row>
    <row r="164">
      <c r="A164" s="77"/>
      <c r="B164" s="77"/>
      <c r="C164" s="77"/>
      <c r="D164" s="77"/>
      <c r="E164" s="77"/>
      <c r="F164" s="77"/>
      <c r="G164" s="77"/>
      <c r="H164" s="77"/>
      <c r="I164" s="77"/>
      <c r="J164" s="77"/>
    </row>
    <row r="165">
      <c r="A165" s="77"/>
      <c r="B165" s="77"/>
      <c r="C165" s="77"/>
      <c r="D165" s="77"/>
      <c r="E165" s="77"/>
      <c r="F165" s="77"/>
      <c r="G165" s="77"/>
      <c r="H165" s="77"/>
      <c r="I165" s="77"/>
      <c r="J165" s="77"/>
    </row>
    <row r="166">
      <c r="A166" s="77"/>
      <c r="B166" s="77"/>
      <c r="C166" s="77"/>
      <c r="D166" s="77"/>
      <c r="E166" s="77"/>
      <c r="F166" s="77"/>
      <c r="G166" s="77"/>
      <c r="H166" s="77"/>
      <c r="I166" s="77"/>
      <c r="J166" s="77"/>
    </row>
    <row r="167">
      <c r="A167" s="77"/>
      <c r="B167" s="77"/>
      <c r="C167" s="77"/>
      <c r="D167" s="77"/>
      <c r="E167" s="77"/>
      <c r="F167" s="77"/>
      <c r="G167" s="77"/>
      <c r="H167" s="77"/>
      <c r="I167" s="77"/>
      <c r="J167" s="77"/>
    </row>
    <row r="168">
      <c r="A168" s="77"/>
      <c r="B168" s="77"/>
      <c r="C168" s="77"/>
      <c r="D168" s="77"/>
      <c r="E168" s="77"/>
      <c r="F168" s="77"/>
      <c r="G168" s="77"/>
      <c r="H168" s="77"/>
      <c r="I168" s="77"/>
      <c r="J168" s="77"/>
    </row>
    <row r="169">
      <c r="A169" s="77"/>
      <c r="B169" s="77"/>
      <c r="C169" s="77"/>
      <c r="D169" s="77"/>
      <c r="E169" s="77"/>
      <c r="F169" s="77"/>
      <c r="G169" s="77"/>
      <c r="H169" s="77"/>
      <c r="I169" s="77"/>
      <c r="J169" s="77"/>
    </row>
    <row r="170">
      <c r="A170" s="77"/>
      <c r="B170" s="77"/>
      <c r="C170" s="77"/>
      <c r="D170" s="77"/>
      <c r="E170" s="77"/>
      <c r="F170" s="77"/>
      <c r="G170" s="77"/>
      <c r="H170" s="77"/>
      <c r="I170" s="77"/>
      <c r="J170" s="77"/>
    </row>
    <row r="171">
      <c r="A171" s="77"/>
      <c r="B171" s="77"/>
      <c r="C171" s="77"/>
      <c r="D171" s="77"/>
      <c r="E171" s="77"/>
      <c r="F171" s="77"/>
      <c r="G171" s="77"/>
      <c r="H171" s="77"/>
      <c r="I171" s="77"/>
      <c r="J171" s="77"/>
    </row>
    <row r="172">
      <c r="A172" s="77"/>
      <c r="B172" s="77"/>
      <c r="C172" s="77"/>
      <c r="D172" s="77"/>
      <c r="E172" s="77"/>
      <c r="F172" s="77"/>
      <c r="G172" s="77"/>
      <c r="H172" s="77"/>
      <c r="I172" s="77"/>
      <c r="J172" s="77"/>
    </row>
    <row r="173">
      <c r="A173" s="77"/>
      <c r="B173" s="77"/>
      <c r="C173" s="77"/>
      <c r="D173" s="77"/>
      <c r="E173" s="77"/>
      <c r="F173" s="77"/>
      <c r="G173" s="77"/>
      <c r="H173" s="77"/>
      <c r="I173" s="77"/>
      <c r="J173" s="77"/>
    </row>
    <row r="174">
      <c r="A174" s="77"/>
      <c r="B174" s="77"/>
      <c r="C174" s="77"/>
      <c r="D174" s="77"/>
      <c r="E174" s="77"/>
      <c r="F174" s="77"/>
      <c r="G174" s="77"/>
      <c r="H174" s="77"/>
      <c r="I174" s="77"/>
      <c r="J174" s="77"/>
    </row>
    <row r="175">
      <c r="A175" s="77"/>
      <c r="B175" s="77"/>
      <c r="C175" s="77"/>
      <c r="D175" s="77"/>
      <c r="E175" s="77"/>
      <c r="F175" s="77"/>
      <c r="G175" s="77"/>
      <c r="H175" s="77"/>
      <c r="I175" s="77"/>
      <c r="J175" s="77"/>
    </row>
    <row r="176">
      <c r="A176" s="77"/>
      <c r="B176" s="77"/>
      <c r="C176" s="77"/>
      <c r="D176" s="77"/>
      <c r="E176" s="77"/>
      <c r="F176" s="77"/>
      <c r="G176" s="77"/>
      <c r="H176" s="77"/>
      <c r="I176" s="77"/>
      <c r="J176" s="77"/>
    </row>
    <row r="177">
      <c r="A177" s="77"/>
      <c r="B177" s="77"/>
      <c r="C177" s="77"/>
      <c r="D177" s="77"/>
      <c r="E177" s="77"/>
      <c r="F177" s="77"/>
      <c r="G177" s="77"/>
      <c r="H177" s="77"/>
      <c r="I177" s="77"/>
      <c r="J177" s="77"/>
    </row>
    <row r="178">
      <c r="A178" s="77"/>
      <c r="B178" s="77"/>
      <c r="C178" s="77"/>
      <c r="D178" s="77"/>
      <c r="E178" s="77"/>
      <c r="F178" s="77"/>
      <c r="G178" s="77"/>
      <c r="H178" s="77"/>
      <c r="I178" s="77"/>
      <c r="J178" s="77"/>
    </row>
    <row r="179">
      <c r="A179" s="77"/>
      <c r="B179" s="77"/>
      <c r="C179" s="77"/>
      <c r="D179" s="77"/>
      <c r="E179" s="77"/>
      <c r="F179" s="77"/>
      <c r="G179" s="77"/>
      <c r="H179" s="77"/>
      <c r="I179" s="77"/>
      <c r="J179" s="77"/>
    </row>
    <row r="180">
      <c r="A180" s="77"/>
      <c r="B180" s="77"/>
      <c r="C180" s="77"/>
      <c r="D180" s="77"/>
      <c r="E180" s="77"/>
      <c r="F180" s="77"/>
      <c r="G180" s="77"/>
      <c r="H180" s="77"/>
      <c r="I180" s="77"/>
      <c r="J180" s="77"/>
    </row>
    <row r="181">
      <c r="A181" s="77"/>
      <c r="B181" s="77"/>
      <c r="C181" s="77"/>
      <c r="D181" s="77"/>
      <c r="E181" s="77"/>
      <c r="F181" s="77"/>
      <c r="G181" s="77"/>
      <c r="H181" s="77"/>
      <c r="I181" s="77"/>
      <c r="J181" s="77"/>
    </row>
    <row r="182">
      <c r="A182" s="77"/>
      <c r="B182" s="77"/>
      <c r="C182" s="77"/>
      <c r="D182" s="77"/>
      <c r="E182" s="77"/>
      <c r="F182" s="77"/>
      <c r="G182" s="77"/>
      <c r="H182" s="77"/>
      <c r="I182" s="77"/>
      <c r="J182" s="77"/>
    </row>
    <row r="183">
      <c r="A183" s="77"/>
      <c r="B183" s="77"/>
      <c r="C183" s="77"/>
      <c r="D183" s="77"/>
      <c r="E183" s="77"/>
      <c r="F183" s="77"/>
      <c r="G183" s="77"/>
      <c r="H183" s="77"/>
      <c r="I183" s="77"/>
      <c r="J183" s="77"/>
    </row>
    <row r="184">
      <c r="A184" s="77"/>
      <c r="B184" s="77"/>
      <c r="C184" s="77"/>
      <c r="D184" s="77"/>
      <c r="E184" s="77"/>
      <c r="F184" s="77"/>
      <c r="G184" s="77"/>
      <c r="H184" s="77"/>
      <c r="I184" s="77"/>
      <c r="J184" s="77"/>
    </row>
    <row r="185">
      <c r="A185" s="77"/>
      <c r="B185" s="77"/>
      <c r="C185" s="77"/>
      <c r="D185" s="77"/>
      <c r="E185" s="77"/>
      <c r="F185" s="77"/>
      <c r="G185" s="77"/>
      <c r="H185" s="77"/>
      <c r="I185" s="77"/>
      <c r="J185" s="77"/>
    </row>
    <row r="186">
      <c r="A186" s="77"/>
      <c r="B186" s="77"/>
      <c r="C186" s="77"/>
      <c r="D186" s="77"/>
      <c r="E186" s="77"/>
      <c r="F186" s="77"/>
      <c r="G186" s="77"/>
      <c r="H186" s="77"/>
      <c r="I186" s="77"/>
      <c r="J186" s="77"/>
    </row>
    <row r="187">
      <c r="A187" s="77"/>
      <c r="B187" s="77"/>
      <c r="C187" s="77"/>
      <c r="D187" s="77"/>
      <c r="E187" s="77"/>
      <c r="F187" s="77"/>
      <c r="G187" s="77"/>
      <c r="H187" s="77"/>
      <c r="I187" s="77"/>
      <c r="J187" s="77"/>
    </row>
    <row r="188">
      <c r="A188" s="77"/>
      <c r="B188" s="77"/>
      <c r="C188" s="77"/>
      <c r="D188" s="77"/>
      <c r="E188" s="77"/>
      <c r="F188" s="77"/>
      <c r="G188" s="77"/>
      <c r="H188" s="77"/>
      <c r="I188" s="77"/>
      <c r="J188" s="77"/>
    </row>
    <row r="189">
      <c r="A189" s="77"/>
      <c r="B189" s="77"/>
      <c r="C189" s="77"/>
      <c r="D189" s="77"/>
      <c r="E189" s="77"/>
      <c r="F189" s="77"/>
      <c r="G189" s="77"/>
      <c r="H189" s="77"/>
      <c r="I189" s="77"/>
      <c r="J189" s="77"/>
    </row>
    <row r="190">
      <c r="A190" s="77"/>
      <c r="B190" s="77"/>
      <c r="C190" s="77"/>
      <c r="D190" s="77"/>
      <c r="E190" s="77"/>
      <c r="F190" s="77"/>
      <c r="G190" s="77"/>
      <c r="H190" s="77"/>
      <c r="I190" s="77"/>
      <c r="J190" s="77"/>
    </row>
    <row r="191">
      <c r="A191" s="77"/>
      <c r="B191" s="77"/>
      <c r="C191" s="77"/>
      <c r="D191" s="77"/>
      <c r="E191" s="77"/>
      <c r="F191" s="77"/>
      <c r="G191" s="77"/>
      <c r="H191" s="77"/>
      <c r="I191" s="77"/>
      <c r="J191" s="77"/>
    </row>
    <row r="192">
      <c r="A192" s="77"/>
      <c r="B192" s="77"/>
      <c r="C192" s="77"/>
      <c r="D192" s="77"/>
      <c r="E192" s="77"/>
      <c r="F192" s="77"/>
      <c r="G192" s="77"/>
      <c r="H192" s="77"/>
      <c r="I192" s="77"/>
      <c r="J192" s="77"/>
    </row>
    <row r="193">
      <c r="A193" s="77"/>
      <c r="B193" s="77"/>
      <c r="C193" s="77"/>
      <c r="D193" s="77"/>
      <c r="E193" s="77"/>
      <c r="F193" s="77"/>
      <c r="G193" s="77"/>
      <c r="H193" s="77"/>
      <c r="I193" s="77"/>
      <c r="J193" s="77"/>
    </row>
    <row r="194">
      <c r="A194" s="77"/>
      <c r="B194" s="77"/>
      <c r="C194" s="77"/>
      <c r="D194" s="77"/>
      <c r="E194" s="77"/>
      <c r="F194" s="77"/>
      <c r="G194" s="77"/>
      <c r="H194" s="77"/>
      <c r="I194" s="77"/>
      <c r="J194" s="77"/>
    </row>
    <row r="195">
      <c r="A195" s="77"/>
      <c r="B195" s="77"/>
      <c r="C195" s="77"/>
      <c r="D195" s="77"/>
      <c r="E195" s="77"/>
      <c r="F195" s="77"/>
      <c r="G195" s="77"/>
      <c r="H195" s="77"/>
      <c r="I195" s="77"/>
      <c r="J195" s="77"/>
    </row>
    <row r="196">
      <c r="A196" s="77"/>
      <c r="B196" s="77"/>
      <c r="C196" s="77"/>
      <c r="D196" s="77"/>
      <c r="E196" s="77"/>
      <c r="F196" s="77"/>
      <c r="G196" s="77"/>
      <c r="H196" s="77"/>
      <c r="I196" s="77"/>
      <c r="J196" s="77"/>
    </row>
    <row r="197">
      <c r="A197" s="77"/>
      <c r="B197" s="77"/>
      <c r="C197" s="77"/>
      <c r="D197" s="77"/>
      <c r="E197" s="77"/>
      <c r="F197" s="77"/>
      <c r="G197" s="77"/>
      <c r="H197" s="77"/>
      <c r="I197" s="77"/>
      <c r="J197" s="77"/>
    </row>
    <row r="198">
      <c r="A198" s="77"/>
      <c r="B198" s="77"/>
      <c r="C198" s="77"/>
      <c r="D198" s="77"/>
      <c r="E198" s="77"/>
      <c r="F198" s="77"/>
      <c r="G198" s="77"/>
      <c r="H198" s="77"/>
      <c r="I198" s="77"/>
      <c r="J198" s="77"/>
    </row>
    <row r="199">
      <c r="A199" s="77"/>
      <c r="B199" s="77"/>
      <c r="C199" s="77"/>
      <c r="D199" s="77"/>
      <c r="E199" s="77"/>
      <c r="F199" s="77"/>
      <c r="G199" s="77"/>
      <c r="H199" s="77"/>
      <c r="I199" s="77"/>
      <c r="J199" s="77"/>
    </row>
    <row r="200">
      <c r="A200" s="77"/>
      <c r="B200" s="77"/>
      <c r="C200" s="77"/>
      <c r="D200" s="77"/>
      <c r="E200" s="77"/>
      <c r="F200" s="77"/>
      <c r="G200" s="77"/>
      <c r="H200" s="77"/>
      <c r="I200" s="77"/>
      <c r="J200" s="77"/>
    </row>
    <row r="201">
      <c r="A201" s="77"/>
      <c r="B201" s="77"/>
      <c r="C201" s="77"/>
      <c r="D201" s="77"/>
      <c r="E201" s="77"/>
      <c r="F201" s="77"/>
      <c r="G201" s="77"/>
      <c r="H201" s="77"/>
      <c r="I201" s="77"/>
      <c r="J201" s="77"/>
    </row>
    <row r="202">
      <c r="A202" s="77"/>
      <c r="B202" s="77"/>
      <c r="C202" s="77"/>
      <c r="D202" s="77"/>
      <c r="E202" s="77"/>
      <c r="F202" s="77"/>
      <c r="G202" s="77"/>
      <c r="H202" s="77"/>
      <c r="I202" s="77"/>
      <c r="J202" s="77"/>
    </row>
    <row r="203">
      <c r="A203" s="77"/>
      <c r="B203" s="77"/>
      <c r="C203" s="77"/>
      <c r="D203" s="77"/>
      <c r="E203" s="77"/>
      <c r="F203" s="77"/>
      <c r="G203" s="77"/>
      <c r="H203" s="77"/>
      <c r="I203" s="77"/>
      <c r="J203" s="77"/>
    </row>
    <row r="204">
      <c r="A204" s="77"/>
      <c r="B204" s="77"/>
      <c r="C204" s="77"/>
      <c r="D204" s="77"/>
      <c r="E204" s="77"/>
      <c r="F204" s="77"/>
      <c r="G204" s="77"/>
      <c r="H204" s="77"/>
      <c r="I204" s="77"/>
      <c r="J204" s="77"/>
    </row>
    <row r="205">
      <c r="A205" s="77"/>
      <c r="B205" s="77"/>
      <c r="C205" s="77"/>
      <c r="D205" s="77"/>
      <c r="E205" s="77"/>
      <c r="F205" s="77"/>
      <c r="G205" s="77"/>
      <c r="H205" s="77"/>
      <c r="I205" s="77"/>
      <c r="J205" s="77"/>
    </row>
    <row r="206">
      <c r="A206" s="77"/>
      <c r="B206" s="77"/>
      <c r="C206" s="77"/>
      <c r="D206" s="77"/>
      <c r="E206" s="77"/>
      <c r="F206" s="77"/>
      <c r="G206" s="77"/>
      <c r="H206" s="77"/>
      <c r="I206" s="77"/>
      <c r="J206" s="77"/>
    </row>
    <row r="207">
      <c r="A207" s="77"/>
      <c r="B207" s="77"/>
      <c r="C207" s="77"/>
      <c r="D207" s="77"/>
      <c r="E207" s="77"/>
      <c r="F207" s="77"/>
      <c r="G207" s="77"/>
      <c r="H207" s="77"/>
      <c r="I207" s="77"/>
      <c r="J207" s="77"/>
    </row>
    <row r="208">
      <c r="A208" s="77"/>
      <c r="B208" s="77"/>
      <c r="C208" s="77"/>
      <c r="D208" s="77"/>
      <c r="E208" s="77"/>
      <c r="F208" s="77"/>
      <c r="G208" s="77"/>
      <c r="H208" s="77"/>
      <c r="I208" s="77"/>
      <c r="J208" s="77"/>
    </row>
    <row r="209">
      <c r="A209" s="77"/>
      <c r="B209" s="77"/>
      <c r="C209" s="77"/>
      <c r="D209" s="77"/>
      <c r="E209" s="77"/>
      <c r="F209" s="77"/>
      <c r="G209" s="77"/>
      <c r="H209" s="77"/>
      <c r="I209" s="77"/>
      <c r="J209" s="77"/>
    </row>
    <row r="210">
      <c r="A210" s="77"/>
      <c r="B210" s="77"/>
      <c r="C210" s="77"/>
      <c r="D210" s="77"/>
      <c r="E210" s="77"/>
      <c r="F210" s="77"/>
      <c r="G210" s="77"/>
      <c r="H210" s="77"/>
      <c r="I210" s="77"/>
      <c r="J210" s="77"/>
    </row>
    <row r="211">
      <c r="A211" s="77"/>
      <c r="B211" s="77"/>
      <c r="C211" s="77"/>
      <c r="D211" s="77"/>
      <c r="E211" s="77"/>
      <c r="F211" s="77"/>
      <c r="G211" s="77"/>
      <c r="H211" s="77"/>
      <c r="I211" s="77"/>
      <c r="J211" s="77"/>
    </row>
    <row r="212">
      <c r="A212" s="77"/>
      <c r="B212" s="77"/>
      <c r="C212" s="77"/>
      <c r="D212" s="77"/>
      <c r="E212" s="77"/>
      <c r="F212" s="77"/>
      <c r="G212" s="77"/>
      <c r="H212" s="77"/>
      <c r="I212" s="77"/>
      <c r="J212" s="77"/>
    </row>
    <row r="213">
      <c r="A213" s="77"/>
      <c r="B213" s="77"/>
      <c r="C213" s="77"/>
      <c r="D213" s="77"/>
      <c r="E213" s="77"/>
      <c r="F213" s="77"/>
      <c r="G213" s="77"/>
      <c r="H213" s="77"/>
      <c r="I213" s="77"/>
      <c r="J213" s="77"/>
    </row>
    <row r="214">
      <c r="A214" s="77"/>
      <c r="B214" s="77"/>
      <c r="C214" s="77"/>
      <c r="D214" s="77"/>
      <c r="E214" s="77"/>
      <c r="F214" s="77"/>
      <c r="G214" s="77"/>
      <c r="H214" s="77"/>
      <c r="I214" s="77"/>
      <c r="J214" s="77"/>
    </row>
    <row r="215">
      <c r="A215" s="77"/>
      <c r="B215" s="77"/>
      <c r="C215" s="77"/>
      <c r="D215" s="77"/>
      <c r="E215" s="77"/>
      <c r="F215" s="77"/>
      <c r="G215" s="77"/>
      <c r="H215" s="77"/>
      <c r="I215" s="77"/>
      <c r="J215" s="77"/>
    </row>
    <row r="216">
      <c r="A216" s="77"/>
      <c r="B216" s="77"/>
      <c r="C216" s="77"/>
      <c r="D216" s="77"/>
      <c r="E216" s="77"/>
      <c r="F216" s="77"/>
      <c r="G216" s="77"/>
      <c r="H216" s="77"/>
      <c r="I216" s="77"/>
      <c r="J216" s="77"/>
    </row>
    <row r="217">
      <c r="A217" s="77"/>
      <c r="B217" s="77"/>
      <c r="C217" s="77"/>
      <c r="D217" s="77"/>
      <c r="E217" s="77"/>
      <c r="F217" s="77"/>
      <c r="G217" s="77"/>
      <c r="H217" s="77"/>
      <c r="I217" s="77"/>
      <c r="J217" s="77"/>
    </row>
    <row r="218">
      <c r="A218" s="77"/>
      <c r="B218" s="77"/>
      <c r="C218" s="77"/>
      <c r="D218" s="77"/>
      <c r="E218" s="77"/>
      <c r="F218" s="77"/>
      <c r="G218" s="77"/>
      <c r="H218" s="77"/>
      <c r="I218" s="77"/>
      <c r="J218" s="77"/>
    </row>
    <row r="219">
      <c r="A219" s="77"/>
      <c r="B219" s="77"/>
      <c r="C219" s="77"/>
      <c r="D219" s="77"/>
      <c r="E219" s="77"/>
      <c r="F219" s="77"/>
      <c r="G219" s="77"/>
      <c r="H219" s="77"/>
      <c r="I219" s="77"/>
      <c r="J219" s="77"/>
    </row>
    <row r="220">
      <c r="A220" s="77"/>
      <c r="B220" s="77"/>
      <c r="C220" s="77"/>
      <c r="D220" s="77"/>
      <c r="E220" s="77"/>
      <c r="F220" s="77"/>
      <c r="G220" s="77"/>
      <c r="H220" s="77"/>
      <c r="I220" s="77"/>
      <c r="J220" s="77"/>
    </row>
    <row r="221">
      <c r="A221" s="77"/>
      <c r="B221" s="77"/>
      <c r="C221" s="77"/>
      <c r="D221" s="77"/>
      <c r="E221" s="77"/>
      <c r="F221" s="77"/>
      <c r="G221" s="77"/>
      <c r="H221" s="77"/>
      <c r="I221" s="77"/>
      <c r="J221" s="77"/>
    </row>
    <row r="222">
      <c r="A222" s="77"/>
      <c r="B222" s="77"/>
      <c r="C222" s="77"/>
      <c r="D222" s="77"/>
      <c r="E222" s="77"/>
      <c r="F222" s="77"/>
      <c r="G222" s="77"/>
      <c r="H222" s="77"/>
      <c r="I222" s="77"/>
      <c r="J222" s="77"/>
    </row>
    <row r="223">
      <c r="A223" s="77"/>
      <c r="B223" s="77"/>
      <c r="C223" s="77"/>
      <c r="D223" s="77"/>
      <c r="E223" s="77"/>
      <c r="F223" s="77"/>
      <c r="G223" s="77"/>
      <c r="H223" s="77"/>
      <c r="I223" s="77"/>
      <c r="J223" s="77"/>
    </row>
    <row r="224">
      <c r="A224" s="77"/>
      <c r="B224" s="77"/>
      <c r="C224" s="77"/>
      <c r="D224" s="77"/>
      <c r="E224" s="77"/>
      <c r="F224" s="77"/>
      <c r="G224" s="77"/>
      <c r="H224" s="77"/>
      <c r="I224" s="77"/>
      <c r="J224" s="77"/>
    </row>
    <row r="225">
      <c r="A225" s="77"/>
      <c r="B225" s="77"/>
      <c r="C225" s="77"/>
      <c r="D225" s="77"/>
      <c r="E225" s="77"/>
      <c r="F225" s="77"/>
      <c r="G225" s="77"/>
      <c r="H225" s="77"/>
      <c r="I225" s="77"/>
      <c r="J225" s="77"/>
    </row>
    <row r="226">
      <c r="A226" s="77"/>
      <c r="B226" s="77"/>
      <c r="C226" s="77"/>
      <c r="D226" s="77"/>
      <c r="E226" s="77"/>
      <c r="F226" s="77"/>
      <c r="G226" s="77"/>
      <c r="H226" s="77"/>
      <c r="I226" s="77"/>
      <c r="J226" s="77"/>
    </row>
    <row r="227">
      <c r="A227" s="77"/>
      <c r="B227" s="77"/>
      <c r="C227" s="77"/>
      <c r="D227" s="77"/>
      <c r="E227" s="77"/>
      <c r="F227" s="77"/>
      <c r="G227" s="77"/>
      <c r="H227" s="77"/>
      <c r="I227" s="77"/>
      <c r="J227" s="77"/>
    </row>
    <row r="228">
      <c r="A228" s="77"/>
      <c r="B228" s="77"/>
      <c r="C228" s="77"/>
      <c r="D228" s="77"/>
      <c r="E228" s="77"/>
      <c r="F228" s="77"/>
      <c r="G228" s="77"/>
      <c r="H228" s="77"/>
      <c r="I228" s="77"/>
      <c r="J228" s="77"/>
    </row>
    <row r="229">
      <c r="A229" s="77"/>
      <c r="B229" s="77"/>
      <c r="C229" s="77"/>
      <c r="D229" s="77"/>
      <c r="E229" s="77"/>
      <c r="F229" s="77"/>
      <c r="G229" s="77"/>
      <c r="H229" s="77"/>
      <c r="I229" s="77"/>
      <c r="J229" s="77"/>
    </row>
    <row r="230">
      <c r="A230" s="77"/>
      <c r="B230" s="77"/>
      <c r="C230" s="77"/>
      <c r="D230" s="77"/>
      <c r="E230" s="77"/>
      <c r="F230" s="77"/>
      <c r="G230" s="77"/>
      <c r="H230" s="77"/>
      <c r="I230" s="77"/>
      <c r="J230" s="77"/>
    </row>
    <row r="231">
      <c r="A231" s="77"/>
      <c r="B231" s="77"/>
      <c r="C231" s="77"/>
      <c r="D231" s="77"/>
      <c r="E231" s="77"/>
      <c r="F231" s="77"/>
      <c r="G231" s="77"/>
      <c r="H231" s="77"/>
      <c r="I231" s="77"/>
      <c r="J231" s="77"/>
    </row>
    <row r="232">
      <c r="A232" s="77"/>
      <c r="B232" s="77"/>
      <c r="C232" s="77"/>
      <c r="D232" s="77"/>
      <c r="E232" s="77"/>
      <c r="F232" s="77"/>
      <c r="G232" s="77"/>
      <c r="H232" s="77"/>
      <c r="I232" s="77"/>
      <c r="J232" s="77"/>
    </row>
    <row r="233">
      <c r="A233" s="77"/>
      <c r="B233" s="77"/>
      <c r="C233" s="77"/>
      <c r="D233" s="77"/>
      <c r="E233" s="77"/>
      <c r="F233" s="77"/>
      <c r="G233" s="77"/>
      <c r="H233" s="77"/>
      <c r="I233" s="77"/>
      <c r="J233" s="77"/>
    </row>
    <row r="234">
      <c r="A234" s="77"/>
      <c r="B234" s="77"/>
      <c r="C234" s="77"/>
      <c r="D234" s="77"/>
      <c r="E234" s="77"/>
      <c r="F234" s="77"/>
      <c r="G234" s="77"/>
      <c r="H234" s="77"/>
      <c r="I234" s="77"/>
      <c r="J234" s="77"/>
    </row>
    <row r="235">
      <c r="A235" s="77"/>
      <c r="B235" s="77"/>
      <c r="C235" s="77"/>
      <c r="D235" s="77"/>
      <c r="E235" s="77"/>
      <c r="F235" s="77"/>
      <c r="G235" s="77"/>
      <c r="H235" s="77"/>
      <c r="I235" s="77"/>
      <c r="J235" s="77"/>
    </row>
    <row r="236">
      <c r="A236" s="77"/>
      <c r="B236" s="77"/>
      <c r="C236" s="77"/>
      <c r="D236" s="77"/>
      <c r="E236" s="77"/>
      <c r="F236" s="77"/>
      <c r="G236" s="77"/>
      <c r="H236" s="77"/>
      <c r="I236" s="77"/>
      <c r="J236" s="77"/>
    </row>
    <row r="237">
      <c r="A237" s="77"/>
      <c r="B237" s="77"/>
      <c r="C237" s="77"/>
      <c r="D237" s="77"/>
      <c r="E237" s="77"/>
      <c r="F237" s="77"/>
      <c r="G237" s="77"/>
      <c r="H237" s="77"/>
      <c r="I237" s="77"/>
      <c r="J237" s="77"/>
    </row>
    <row r="238">
      <c r="A238" s="77"/>
      <c r="B238" s="77"/>
      <c r="C238" s="77"/>
      <c r="D238" s="77"/>
      <c r="E238" s="77"/>
      <c r="F238" s="77"/>
      <c r="G238" s="77"/>
      <c r="H238" s="77"/>
      <c r="I238" s="77"/>
      <c r="J238" s="77"/>
    </row>
    <row r="239">
      <c r="A239" s="77"/>
      <c r="B239" s="77"/>
      <c r="C239" s="77"/>
      <c r="D239" s="77"/>
      <c r="E239" s="77"/>
      <c r="F239" s="77"/>
      <c r="G239" s="77"/>
      <c r="H239" s="77"/>
      <c r="I239" s="77"/>
      <c r="J239" s="77"/>
    </row>
    <row r="240">
      <c r="A240" s="77"/>
      <c r="B240" s="77"/>
      <c r="C240" s="77"/>
      <c r="D240" s="77"/>
      <c r="E240" s="77"/>
      <c r="F240" s="77"/>
      <c r="G240" s="77"/>
      <c r="H240" s="77"/>
      <c r="I240" s="77"/>
      <c r="J240" s="77"/>
    </row>
    <row r="241">
      <c r="A241" s="77"/>
      <c r="B241" s="77"/>
      <c r="C241" s="77"/>
      <c r="D241" s="77"/>
      <c r="E241" s="77"/>
      <c r="F241" s="77"/>
      <c r="G241" s="77"/>
      <c r="H241" s="77"/>
      <c r="I241" s="77"/>
      <c r="J241" s="77"/>
    </row>
    <row r="242">
      <c r="A242" s="77"/>
      <c r="B242" s="77"/>
      <c r="C242" s="77"/>
      <c r="D242" s="77"/>
      <c r="E242" s="77"/>
      <c r="F242" s="77"/>
      <c r="G242" s="77"/>
      <c r="H242" s="77"/>
      <c r="I242" s="77"/>
      <c r="J242" s="77"/>
    </row>
    <row r="243">
      <c r="A243" s="77"/>
      <c r="B243" s="77"/>
      <c r="C243" s="77"/>
      <c r="D243" s="77"/>
      <c r="E243" s="77"/>
      <c r="F243" s="77"/>
      <c r="G243" s="77"/>
      <c r="H243" s="77"/>
      <c r="I243" s="77"/>
      <c r="J243" s="77"/>
    </row>
    <row r="244">
      <c r="A244" s="77"/>
      <c r="B244" s="77"/>
      <c r="C244" s="77"/>
      <c r="D244" s="77"/>
      <c r="E244" s="77"/>
      <c r="F244" s="77"/>
      <c r="G244" s="77"/>
      <c r="H244" s="77"/>
      <c r="I244" s="77"/>
      <c r="J244" s="77"/>
    </row>
    <row r="245">
      <c r="A245" s="77"/>
      <c r="B245" s="77"/>
      <c r="C245" s="77"/>
      <c r="D245" s="77"/>
      <c r="E245" s="77"/>
      <c r="F245" s="77"/>
      <c r="G245" s="77"/>
      <c r="H245" s="77"/>
      <c r="I245" s="77"/>
      <c r="J245" s="77"/>
    </row>
    <row r="246">
      <c r="A246" s="77"/>
      <c r="B246" s="77"/>
      <c r="C246" s="77"/>
      <c r="D246" s="77"/>
      <c r="E246" s="77"/>
      <c r="F246" s="77"/>
      <c r="G246" s="77"/>
      <c r="H246" s="77"/>
      <c r="I246" s="77"/>
      <c r="J246" s="77"/>
    </row>
    <row r="247">
      <c r="A247" s="77"/>
      <c r="B247" s="77"/>
      <c r="C247" s="77"/>
      <c r="D247" s="77"/>
      <c r="E247" s="77"/>
      <c r="F247" s="77"/>
      <c r="G247" s="77"/>
      <c r="H247" s="77"/>
      <c r="I247" s="77"/>
      <c r="J247" s="77"/>
    </row>
    <row r="248">
      <c r="A248" s="77"/>
      <c r="B248" s="77"/>
      <c r="C248" s="77"/>
      <c r="D248" s="77"/>
      <c r="E248" s="77"/>
      <c r="F248" s="77"/>
      <c r="G248" s="77"/>
      <c r="H248" s="77"/>
      <c r="I248" s="77"/>
      <c r="J248" s="77"/>
    </row>
    <row r="249">
      <c r="A249" s="77"/>
      <c r="B249" s="77"/>
      <c r="C249" s="77"/>
      <c r="D249" s="77"/>
      <c r="E249" s="77"/>
      <c r="F249" s="77"/>
      <c r="G249" s="77"/>
      <c r="H249" s="77"/>
      <c r="I249" s="77"/>
      <c r="J249" s="77"/>
    </row>
    <row r="250">
      <c r="A250" s="77"/>
      <c r="B250" s="77"/>
      <c r="C250" s="77"/>
      <c r="D250" s="77"/>
      <c r="E250" s="77"/>
      <c r="F250" s="77"/>
      <c r="G250" s="77"/>
      <c r="H250" s="77"/>
      <c r="I250" s="77"/>
      <c r="J250" s="77"/>
    </row>
    <row r="251">
      <c r="A251" s="77"/>
      <c r="B251" s="77"/>
      <c r="C251" s="77"/>
      <c r="D251" s="77"/>
      <c r="E251" s="77"/>
      <c r="F251" s="77"/>
      <c r="G251" s="77"/>
      <c r="H251" s="77"/>
      <c r="I251" s="77"/>
      <c r="J251" s="77"/>
    </row>
    <row r="252">
      <c r="A252" s="77"/>
      <c r="B252" s="77"/>
      <c r="C252" s="77"/>
      <c r="D252" s="77"/>
      <c r="E252" s="77"/>
      <c r="F252" s="77"/>
      <c r="G252" s="77"/>
      <c r="H252" s="77"/>
      <c r="I252" s="77"/>
      <c r="J252" s="77"/>
    </row>
    <row r="253">
      <c r="A253" s="77"/>
      <c r="B253" s="77"/>
      <c r="C253" s="77"/>
      <c r="D253" s="77"/>
      <c r="E253" s="77"/>
      <c r="F253" s="77"/>
      <c r="G253" s="77"/>
      <c r="H253" s="77"/>
      <c r="I253" s="77"/>
      <c r="J253" s="77"/>
    </row>
    <row r="254">
      <c r="A254" s="77"/>
      <c r="B254" s="77"/>
      <c r="C254" s="77"/>
      <c r="D254" s="77"/>
      <c r="E254" s="77"/>
      <c r="F254" s="77"/>
      <c r="G254" s="77"/>
      <c r="H254" s="77"/>
      <c r="I254" s="77"/>
      <c r="J254" s="77"/>
    </row>
    <row r="255">
      <c r="A255" s="77"/>
      <c r="B255" s="77"/>
      <c r="C255" s="77"/>
      <c r="D255" s="77"/>
      <c r="E255" s="77"/>
      <c r="F255" s="77"/>
      <c r="G255" s="77"/>
      <c r="H255" s="77"/>
      <c r="I255" s="77"/>
      <c r="J255" s="77"/>
    </row>
    <row r="256">
      <c r="A256" s="77"/>
      <c r="B256" s="77"/>
      <c r="C256" s="77"/>
      <c r="D256" s="77"/>
      <c r="E256" s="77"/>
      <c r="F256" s="77"/>
      <c r="G256" s="77"/>
      <c r="H256" s="77"/>
      <c r="I256" s="77"/>
      <c r="J256" s="77"/>
    </row>
    <row r="257">
      <c r="A257" s="77"/>
      <c r="B257" s="77"/>
      <c r="C257" s="77"/>
      <c r="D257" s="77"/>
      <c r="E257" s="77"/>
      <c r="F257" s="77"/>
      <c r="G257" s="77"/>
      <c r="H257" s="77"/>
      <c r="I257" s="77"/>
      <c r="J257" s="77"/>
    </row>
    <row r="258">
      <c r="A258" s="77"/>
      <c r="B258" s="77"/>
      <c r="C258" s="77"/>
      <c r="D258" s="77"/>
      <c r="E258" s="77"/>
      <c r="F258" s="77"/>
      <c r="G258" s="77"/>
      <c r="H258" s="77"/>
      <c r="I258" s="77"/>
      <c r="J258" s="77"/>
    </row>
    <row r="259">
      <c r="A259" s="77"/>
      <c r="B259" s="77"/>
      <c r="C259" s="77"/>
      <c r="D259" s="77"/>
      <c r="E259" s="77"/>
      <c r="F259" s="77"/>
      <c r="G259" s="77"/>
      <c r="H259" s="77"/>
      <c r="I259" s="77"/>
      <c r="J259" s="77"/>
    </row>
    <row r="260">
      <c r="A260" s="77"/>
      <c r="B260" s="77"/>
      <c r="C260" s="77"/>
      <c r="D260" s="77"/>
      <c r="E260" s="77"/>
      <c r="F260" s="77"/>
      <c r="G260" s="77"/>
      <c r="H260" s="77"/>
      <c r="I260" s="77"/>
      <c r="J260" s="77"/>
    </row>
    <row r="261">
      <c r="A261" s="77"/>
      <c r="B261" s="77"/>
      <c r="C261" s="77"/>
      <c r="D261" s="77"/>
      <c r="E261" s="77"/>
      <c r="F261" s="77"/>
      <c r="G261" s="77"/>
      <c r="H261" s="77"/>
      <c r="I261" s="77"/>
      <c r="J261" s="77"/>
    </row>
    <row r="262">
      <c r="A262" s="77"/>
      <c r="B262" s="77"/>
      <c r="C262" s="77"/>
      <c r="D262" s="77"/>
      <c r="E262" s="77"/>
      <c r="F262" s="77"/>
      <c r="G262" s="77"/>
      <c r="H262" s="77"/>
      <c r="I262" s="77"/>
      <c r="J262" s="77"/>
    </row>
    <row r="263">
      <c r="A263" s="77"/>
      <c r="B263" s="77"/>
      <c r="C263" s="77"/>
      <c r="D263" s="77"/>
      <c r="E263" s="77"/>
      <c r="F263" s="77"/>
      <c r="G263" s="77"/>
      <c r="H263" s="77"/>
      <c r="I263" s="77"/>
      <c r="J263" s="77"/>
    </row>
    <row r="264">
      <c r="A264" s="77"/>
      <c r="B264" s="77"/>
      <c r="C264" s="77"/>
      <c r="D264" s="77"/>
      <c r="E264" s="77"/>
      <c r="F264" s="77"/>
      <c r="G264" s="77"/>
      <c r="H264" s="77"/>
      <c r="I264" s="77"/>
      <c r="J264" s="77"/>
    </row>
    <row r="265">
      <c r="A265" s="77"/>
      <c r="B265" s="77"/>
      <c r="C265" s="77"/>
      <c r="D265" s="77"/>
      <c r="E265" s="77"/>
      <c r="F265" s="77"/>
      <c r="G265" s="77"/>
      <c r="H265" s="77"/>
      <c r="I265" s="77"/>
      <c r="J265" s="77"/>
    </row>
    <row r="266">
      <c r="A266" s="77"/>
      <c r="B266" s="77"/>
      <c r="C266" s="77"/>
      <c r="D266" s="77"/>
      <c r="E266" s="77"/>
      <c r="F266" s="77"/>
      <c r="G266" s="77"/>
      <c r="H266" s="77"/>
      <c r="I266" s="77"/>
      <c r="J266" s="77"/>
    </row>
    <row r="267">
      <c r="A267" s="77"/>
      <c r="B267" s="77"/>
      <c r="C267" s="77"/>
      <c r="D267" s="77"/>
      <c r="E267" s="77"/>
      <c r="F267" s="77"/>
      <c r="G267" s="77"/>
      <c r="H267" s="77"/>
      <c r="I267" s="77"/>
      <c r="J267" s="77"/>
    </row>
    <row r="268">
      <c r="A268" s="77"/>
      <c r="B268" s="77"/>
      <c r="C268" s="77"/>
      <c r="D268" s="77"/>
      <c r="E268" s="77"/>
      <c r="F268" s="77"/>
      <c r="G268" s="77"/>
      <c r="H268" s="77"/>
      <c r="I268" s="77"/>
      <c r="J268" s="77"/>
    </row>
    <row r="269">
      <c r="A269" s="77"/>
      <c r="B269" s="77"/>
      <c r="C269" s="77"/>
      <c r="D269" s="77"/>
      <c r="E269" s="77"/>
      <c r="F269" s="77"/>
      <c r="G269" s="77"/>
      <c r="H269" s="77"/>
      <c r="I269" s="77"/>
      <c r="J269" s="77"/>
    </row>
    <row r="270">
      <c r="A270" s="77"/>
      <c r="B270" s="77"/>
      <c r="C270" s="77"/>
      <c r="D270" s="77"/>
      <c r="E270" s="77"/>
      <c r="F270" s="77"/>
      <c r="G270" s="77"/>
      <c r="H270" s="77"/>
      <c r="I270" s="77"/>
      <c r="J270" s="77"/>
    </row>
    <row r="271">
      <c r="A271" s="77"/>
      <c r="B271" s="77"/>
      <c r="C271" s="77"/>
      <c r="D271" s="77"/>
      <c r="E271" s="77"/>
      <c r="F271" s="77"/>
      <c r="G271" s="77"/>
      <c r="H271" s="77"/>
      <c r="I271" s="77"/>
      <c r="J271" s="77"/>
    </row>
    <row r="272">
      <c r="A272" s="77"/>
      <c r="B272" s="77"/>
      <c r="C272" s="77"/>
      <c r="D272" s="77"/>
      <c r="E272" s="77"/>
      <c r="F272" s="77"/>
      <c r="G272" s="77"/>
      <c r="H272" s="77"/>
      <c r="I272" s="77"/>
      <c r="J272" s="77"/>
    </row>
    <row r="273">
      <c r="A273" s="77"/>
      <c r="B273" s="77"/>
      <c r="C273" s="77"/>
      <c r="D273" s="77"/>
      <c r="E273" s="77"/>
      <c r="F273" s="77"/>
      <c r="G273" s="77"/>
      <c r="H273" s="77"/>
      <c r="I273" s="77"/>
      <c r="J273" s="77"/>
    </row>
    <row r="274">
      <c r="A274" s="77"/>
      <c r="B274" s="77"/>
      <c r="C274" s="77"/>
      <c r="D274" s="77"/>
      <c r="E274" s="77"/>
      <c r="F274" s="77"/>
      <c r="G274" s="77"/>
      <c r="H274" s="77"/>
      <c r="I274" s="77"/>
      <c r="J274" s="77"/>
    </row>
    <row r="275">
      <c r="A275" s="77"/>
      <c r="B275" s="77"/>
      <c r="C275" s="77"/>
      <c r="D275" s="77"/>
      <c r="E275" s="77"/>
      <c r="F275" s="77"/>
      <c r="G275" s="77"/>
      <c r="H275" s="77"/>
      <c r="I275" s="77"/>
      <c r="J275" s="77"/>
    </row>
    <row r="276">
      <c r="A276" s="77"/>
      <c r="B276" s="77"/>
      <c r="C276" s="77"/>
      <c r="D276" s="77"/>
      <c r="E276" s="77"/>
      <c r="F276" s="77"/>
      <c r="G276" s="77"/>
      <c r="H276" s="77"/>
      <c r="I276" s="77"/>
      <c r="J276" s="77"/>
    </row>
    <row r="277">
      <c r="A277" s="77"/>
      <c r="B277" s="77"/>
      <c r="C277" s="77"/>
      <c r="D277" s="77"/>
      <c r="E277" s="77"/>
      <c r="F277" s="77"/>
      <c r="G277" s="77"/>
      <c r="H277" s="77"/>
      <c r="I277" s="77"/>
      <c r="J277" s="77"/>
    </row>
    <row r="278">
      <c r="A278" s="77"/>
      <c r="B278" s="77"/>
      <c r="C278" s="77"/>
      <c r="D278" s="77"/>
      <c r="E278" s="77"/>
      <c r="F278" s="77"/>
      <c r="G278" s="77"/>
      <c r="H278" s="77"/>
      <c r="I278" s="77"/>
      <c r="J278" s="77"/>
    </row>
    <row r="279">
      <c r="A279" s="77"/>
      <c r="B279" s="77"/>
      <c r="C279" s="77"/>
      <c r="D279" s="77"/>
      <c r="E279" s="77"/>
      <c r="F279" s="77"/>
      <c r="G279" s="77"/>
      <c r="H279" s="77"/>
      <c r="I279" s="77"/>
      <c r="J279" s="77"/>
    </row>
    <row r="280">
      <c r="A280" s="77"/>
      <c r="B280" s="77"/>
      <c r="C280" s="77"/>
      <c r="D280" s="77"/>
      <c r="E280" s="77"/>
      <c r="F280" s="77"/>
      <c r="G280" s="77"/>
      <c r="H280" s="77"/>
      <c r="I280" s="77"/>
      <c r="J280" s="77"/>
    </row>
    <row r="281">
      <c r="A281" s="77"/>
      <c r="B281" s="77"/>
      <c r="C281" s="77"/>
      <c r="D281" s="77"/>
      <c r="E281" s="77"/>
      <c r="F281" s="77"/>
      <c r="G281" s="77"/>
      <c r="H281" s="77"/>
      <c r="I281" s="77"/>
      <c r="J281" s="77"/>
    </row>
    <row r="282">
      <c r="A282" s="77"/>
      <c r="B282" s="77"/>
      <c r="C282" s="77"/>
      <c r="D282" s="77"/>
      <c r="E282" s="77"/>
      <c r="F282" s="77"/>
      <c r="G282" s="77"/>
      <c r="H282" s="77"/>
      <c r="I282" s="77"/>
      <c r="J282" s="77"/>
    </row>
    <row r="283">
      <c r="A283" s="77"/>
      <c r="B283" s="77"/>
      <c r="C283" s="77"/>
      <c r="D283" s="77"/>
      <c r="E283" s="77"/>
      <c r="F283" s="77"/>
      <c r="G283" s="77"/>
      <c r="H283" s="77"/>
      <c r="I283" s="77"/>
      <c r="J283" s="77"/>
    </row>
    <row r="284">
      <c r="A284" s="77"/>
      <c r="B284" s="77"/>
      <c r="C284" s="77"/>
      <c r="D284" s="77"/>
      <c r="E284" s="77"/>
      <c r="F284" s="77"/>
      <c r="G284" s="77"/>
      <c r="H284" s="77"/>
      <c r="I284" s="77"/>
      <c r="J284" s="77"/>
    </row>
    <row r="285">
      <c r="A285" s="77"/>
      <c r="B285" s="77"/>
      <c r="C285" s="77"/>
      <c r="D285" s="77"/>
      <c r="E285" s="77"/>
      <c r="F285" s="77"/>
      <c r="G285" s="77"/>
      <c r="H285" s="77"/>
      <c r="I285" s="77"/>
      <c r="J285" s="77"/>
    </row>
    <row r="286">
      <c r="A286" s="77"/>
      <c r="B286" s="77"/>
      <c r="C286" s="77"/>
      <c r="D286" s="77"/>
      <c r="E286" s="77"/>
      <c r="F286" s="77"/>
      <c r="G286" s="77"/>
      <c r="H286" s="77"/>
      <c r="I286" s="77"/>
      <c r="J286" s="77"/>
    </row>
    <row r="287">
      <c r="A287" s="77"/>
      <c r="B287" s="77"/>
      <c r="C287" s="77"/>
      <c r="D287" s="77"/>
      <c r="E287" s="77"/>
      <c r="F287" s="77"/>
      <c r="G287" s="77"/>
      <c r="H287" s="77"/>
      <c r="I287" s="77"/>
      <c r="J287" s="77"/>
    </row>
    <row r="288">
      <c r="A288" s="77"/>
      <c r="B288" s="77"/>
      <c r="C288" s="77"/>
      <c r="D288" s="77"/>
      <c r="E288" s="77"/>
      <c r="F288" s="77"/>
      <c r="G288" s="77"/>
      <c r="H288" s="77"/>
      <c r="I288" s="77"/>
      <c r="J288" s="77"/>
    </row>
    <row r="289">
      <c r="A289" s="77"/>
      <c r="B289" s="77"/>
      <c r="C289" s="77"/>
      <c r="D289" s="77"/>
      <c r="E289" s="77"/>
      <c r="F289" s="77"/>
      <c r="G289" s="77"/>
      <c r="H289" s="77"/>
      <c r="I289" s="77"/>
      <c r="J289" s="77"/>
    </row>
    <row r="290">
      <c r="A290" s="77"/>
      <c r="B290" s="77"/>
      <c r="C290" s="77"/>
      <c r="D290" s="77"/>
      <c r="E290" s="77"/>
      <c r="F290" s="77"/>
      <c r="G290" s="77"/>
      <c r="H290" s="77"/>
      <c r="I290" s="77"/>
      <c r="J290" s="77"/>
    </row>
    <row r="291">
      <c r="A291" s="77"/>
      <c r="B291" s="77"/>
      <c r="C291" s="77"/>
      <c r="D291" s="77"/>
      <c r="E291" s="77"/>
      <c r="F291" s="77"/>
      <c r="G291" s="77"/>
      <c r="H291" s="77"/>
      <c r="I291" s="77"/>
      <c r="J291" s="77"/>
    </row>
    <row r="292">
      <c r="A292" s="77"/>
      <c r="B292" s="77"/>
      <c r="C292" s="77"/>
      <c r="D292" s="77"/>
      <c r="E292" s="77"/>
      <c r="F292" s="77"/>
      <c r="G292" s="77"/>
      <c r="H292" s="77"/>
      <c r="I292" s="77"/>
      <c r="J292" s="77"/>
    </row>
    <row r="293">
      <c r="A293" s="77"/>
      <c r="B293" s="77"/>
      <c r="C293" s="77"/>
      <c r="D293" s="77"/>
      <c r="E293" s="77"/>
      <c r="F293" s="77"/>
      <c r="G293" s="77"/>
      <c r="H293" s="77"/>
      <c r="I293" s="77"/>
      <c r="J293" s="77"/>
    </row>
    <row r="294">
      <c r="A294" s="77"/>
      <c r="B294" s="77"/>
      <c r="C294" s="77"/>
      <c r="D294" s="77"/>
      <c r="E294" s="77"/>
      <c r="F294" s="77"/>
      <c r="G294" s="77"/>
      <c r="H294" s="77"/>
      <c r="I294" s="77"/>
      <c r="J294" s="77"/>
    </row>
    <row r="295">
      <c r="A295" s="77"/>
      <c r="B295" s="77"/>
      <c r="C295" s="77"/>
      <c r="D295" s="77"/>
      <c r="E295" s="77"/>
      <c r="F295" s="77"/>
      <c r="G295" s="77"/>
      <c r="H295" s="77"/>
      <c r="I295" s="77"/>
      <c r="J295" s="77"/>
    </row>
    <row r="296">
      <c r="A296" s="77"/>
      <c r="B296" s="77"/>
      <c r="C296" s="77"/>
      <c r="D296" s="77"/>
      <c r="E296" s="77"/>
      <c r="F296" s="77"/>
      <c r="G296" s="77"/>
      <c r="H296" s="77"/>
      <c r="I296" s="77"/>
      <c r="J296" s="77"/>
    </row>
    <row r="297">
      <c r="A297" s="77"/>
      <c r="B297" s="77"/>
      <c r="C297" s="77"/>
      <c r="D297" s="77"/>
      <c r="E297" s="77"/>
      <c r="F297" s="77"/>
      <c r="G297" s="77"/>
      <c r="H297" s="77"/>
      <c r="I297" s="77"/>
      <c r="J297" s="77"/>
    </row>
    <row r="298">
      <c r="A298" s="77"/>
      <c r="B298" s="77"/>
      <c r="C298" s="77"/>
      <c r="D298" s="77"/>
      <c r="E298" s="77"/>
      <c r="F298" s="77"/>
      <c r="G298" s="77"/>
      <c r="H298" s="77"/>
      <c r="I298" s="77"/>
      <c r="J298" s="77"/>
    </row>
    <row r="299">
      <c r="A299" s="77"/>
      <c r="B299" s="77"/>
      <c r="C299" s="77"/>
      <c r="D299" s="77"/>
      <c r="E299" s="77"/>
      <c r="F299" s="77"/>
      <c r="G299" s="77"/>
      <c r="H299" s="77"/>
      <c r="I299" s="77"/>
      <c r="J299" s="77"/>
    </row>
    <row r="300">
      <c r="A300" s="77"/>
      <c r="B300" s="77"/>
      <c r="C300" s="77"/>
      <c r="D300" s="77"/>
      <c r="E300" s="77"/>
      <c r="F300" s="77"/>
      <c r="G300" s="77"/>
      <c r="H300" s="77"/>
      <c r="I300" s="77"/>
      <c r="J300" s="77"/>
    </row>
    <row r="301">
      <c r="A301" s="77"/>
      <c r="B301" s="77"/>
      <c r="C301" s="77"/>
      <c r="D301" s="77"/>
      <c r="E301" s="77"/>
      <c r="F301" s="77"/>
      <c r="G301" s="77"/>
      <c r="H301" s="77"/>
      <c r="I301" s="77"/>
      <c r="J301" s="77"/>
    </row>
    <row r="302">
      <c r="A302" s="77"/>
      <c r="B302" s="77"/>
      <c r="C302" s="77"/>
      <c r="D302" s="77"/>
      <c r="E302" s="77"/>
      <c r="F302" s="77"/>
      <c r="G302" s="77"/>
      <c r="H302" s="77"/>
      <c r="I302" s="77"/>
      <c r="J302" s="77"/>
    </row>
    <row r="303">
      <c r="A303" s="77"/>
      <c r="B303" s="77"/>
      <c r="C303" s="77"/>
      <c r="D303" s="77"/>
      <c r="E303" s="77"/>
      <c r="F303" s="77"/>
      <c r="G303" s="77"/>
      <c r="H303" s="77"/>
      <c r="I303" s="77"/>
      <c r="J303" s="77"/>
    </row>
    <row r="304">
      <c r="A304" s="77"/>
      <c r="B304" s="77"/>
      <c r="C304" s="77"/>
      <c r="D304" s="77"/>
      <c r="E304" s="77"/>
      <c r="F304" s="77"/>
      <c r="G304" s="77"/>
      <c r="H304" s="77"/>
      <c r="I304" s="77"/>
      <c r="J304" s="77"/>
    </row>
    <row r="305">
      <c r="A305" s="77"/>
      <c r="B305" s="77"/>
      <c r="C305" s="77"/>
      <c r="D305" s="77"/>
      <c r="E305" s="77"/>
      <c r="F305" s="77"/>
      <c r="G305" s="77"/>
      <c r="H305" s="77"/>
      <c r="I305" s="77"/>
      <c r="J305" s="77"/>
    </row>
    <row r="306">
      <c r="A306" s="77"/>
      <c r="B306" s="77"/>
      <c r="C306" s="77"/>
      <c r="D306" s="77"/>
      <c r="E306" s="77"/>
      <c r="F306" s="77"/>
      <c r="G306" s="77"/>
      <c r="H306" s="77"/>
      <c r="I306" s="77"/>
      <c r="J306" s="77"/>
    </row>
    <row r="307">
      <c r="A307" s="77"/>
      <c r="B307" s="77"/>
      <c r="C307" s="77"/>
      <c r="D307" s="77"/>
      <c r="E307" s="77"/>
      <c r="F307" s="77"/>
      <c r="G307" s="77"/>
      <c r="H307" s="77"/>
      <c r="I307" s="77"/>
      <c r="J307" s="77"/>
    </row>
    <row r="308">
      <c r="A308" s="77"/>
      <c r="B308" s="77"/>
      <c r="C308" s="77"/>
      <c r="D308" s="77"/>
      <c r="E308" s="77"/>
      <c r="F308" s="77"/>
      <c r="G308" s="77"/>
      <c r="H308" s="77"/>
      <c r="I308" s="77"/>
      <c r="J308" s="77"/>
    </row>
    <row r="309">
      <c r="A309" s="77"/>
      <c r="B309" s="77"/>
      <c r="C309" s="77"/>
      <c r="D309" s="77"/>
      <c r="E309" s="77"/>
      <c r="F309" s="77"/>
      <c r="G309" s="77"/>
      <c r="H309" s="77"/>
      <c r="I309" s="77"/>
      <c r="J309" s="77"/>
    </row>
    <row r="310">
      <c r="A310" s="77"/>
      <c r="B310" s="77"/>
      <c r="C310" s="77"/>
      <c r="D310" s="77"/>
      <c r="E310" s="77"/>
      <c r="F310" s="77"/>
      <c r="G310" s="77"/>
      <c r="H310" s="77"/>
      <c r="I310" s="77"/>
      <c r="J310" s="77"/>
    </row>
    <row r="311">
      <c r="A311" s="77"/>
      <c r="B311" s="77"/>
      <c r="C311" s="77"/>
      <c r="D311" s="77"/>
      <c r="E311" s="77"/>
      <c r="F311" s="77"/>
      <c r="G311" s="77"/>
      <c r="H311" s="77"/>
      <c r="I311" s="77"/>
      <c r="J311" s="77"/>
    </row>
    <row r="312">
      <c r="A312" s="77"/>
      <c r="B312" s="77"/>
      <c r="C312" s="77"/>
      <c r="D312" s="77"/>
      <c r="E312" s="77"/>
      <c r="F312" s="77"/>
      <c r="G312" s="77"/>
      <c r="H312" s="77"/>
      <c r="I312" s="77"/>
      <c r="J312" s="77"/>
    </row>
    <row r="313">
      <c r="A313" s="77"/>
      <c r="B313" s="77"/>
      <c r="C313" s="77"/>
      <c r="D313" s="77"/>
      <c r="E313" s="77"/>
      <c r="F313" s="77"/>
      <c r="G313" s="77"/>
      <c r="H313" s="77"/>
      <c r="I313" s="77"/>
      <c r="J313" s="77"/>
    </row>
    <row r="314">
      <c r="A314" s="77"/>
      <c r="B314" s="77"/>
      <c r="C314" s="77"/>
      <c r="D314" s="77"/>
      <c r="E314" s="77"/>
      <c r="F314" s="77"/>
      <c r="G314" s="77"/>
      <c r="H314" s="77"/>
      <c r="I314" s="77"/>
      <c r="J314" s="77"/>
    </row>
    <row r="315">
      <c r="A315" s="77"/>
      <c r="B315" s="77"/>
      <c r="C315" s="77"/>
      <c r="D315" s="77"/>
      <c r="E315" s="77"/>
      <c r="F315" s="77"/>
      <c r="G315" s="77"/>
      <c r="H315" s="77"/>
      <c r="I315" s="77"/>
      <c r="J315" s="77"/>
    </row>
    <row r="316">
      <c r="A316" s="77"/>
      <c r="B316" s="77"/>
      <c r="C316" s="77"/>
      <c r="D316" s="77"/>
      <c r="E316" s="77"/>
      <c r="F316" s="77"/>
      <c r="G316" s="77"/>
      <c r="H316" s="77"/>
      <c r="I316" s="77"/>
      <c r="J316" s="77"/>
    </row>
    <row r="317">
      <c r="A317" s="77"/>
      <c r="B317" s="77"/>
      <c r="C317" s="77"/>
      <c r="D317" s="77"/>
      <c r="E317" s="77"/>
      <c r="F317" s="77"/>
      <c r="G317" s="77"/>
      <c r="H317" s="77"/>
      <c r="I317" s="77"/>
      <c r="J317" s="77"/>
    </row>
    <row r="318">
      <c r="A318" s="77"/>
      <c r="B318" s="77"/>
      <c r="C318" s="77"/>
      <c r="D318" s="77"/>
      <c r="E318" s="77"/>
      <c r="F318" s="77"/>
      <c r="G318" s="77"/>
      <c r="H318" s="77"/>
      <c r="I318" s="77"/>
      <c r="J318" s="77"/>
    </row>
    <row r="319">
      <c r="A319" s="77"/>
      <c r="B319" s="77"/>
      <c r="C319" s="77"/>
      <c r="D319" s="77"/>
      <c r="E319" s="77"/>
      <c r="F319" s="77"/>
      <c r="G319" s="77"/>
      <c r="H319" s="77"/>
      <c r="I319" s="77"/>
      <c r="J319" s="77"/>
    </row>
    <row r="320">
      <c r="A320" s="77"/>
      <c r="B320" s="77"/>
      <c r="C320" s="77"/>
      <c r="D320" s="77"/>
      <c r="E320" s="77"/>
      <c r="F320" s="77"/>
      <c r="G320" s="77"/>
      <c r="H320" s="77"/>
      <c r="I320" s="77"/>
      <c r="J320" s="77"/>
    </row>
    <row r="321">
      <c r="A321" s="77"/>
      <c r="B321" s="77"/>
      <c r="C321" s="77"/>
      <c r="D321" s="77"/>
      <c r="E321" s="77"/>
      <c r="F321" s="77"/>
      <c r="G321" s="77"/>
      <c r="H321" s="77"/>
      <c r="I321" s="77"/>
      <c r="J321" s="77"/>
    </row>
    <row r="322">
      <c r="A322" s="77"/>
      <c r="B322" s="77"/>
      <c r="C322" s="77"/>
      <c r="D322" s="77"/>
      <c r="E322" s="77"/>
      <c r="F322" s="77"/>
      <c r="G322" s="77"/>
      <c r="H322" s="77"/>
      <c r="I322" s="77"/>
      <c r="J322" s="77"/>
    </row>
    <row r="323">
      <c r="A323" s="77"/>
      <c r="B323" s="77"/>
      <c r="C323" s="77"/>
      <c r="D323" s="77"/>
      <c r="E323" s="77"/>
      <c r="F323" s="77"/>
      <c r="G323" s="77"/>
      <c r="H323" s="77"/>
      <c r="I323" s="77"/>
      <c r="J323" s="77"/>
    </row>
    <row r="324">
      <c r="A324" s="77"/>
      <c r="B324" s="77"/>
      <c r="C324" s="77"/>
      <c r="D324" s="77"/>
      <c r="E324" s="77"/>
      <c r="F324" s="77"/>
      <c r="G324" s="77"/>
      <c r="H324" s="77"/>
      <c r="I324" s="77"/>
      <c r="J324" s="77"/>
    </row>
    <row r="325">
      <c r="A325" s="77"/>
      <c r="B325" s="77"/>
      <c r="C325" s="77"/>
      <c r="D325" s="77"/>
      <c r="E325" s="77"/>
      <c r="F325" s="77"/>
      <c r="G325" s="77"/>
      <c r="H325" s="77"/>
      <c r="I325" s="77"/>
      <c r="J325" s="77"/>
    </row>
    <row r="326">
      <c r="A326" s="77"/>
      <c r="B326" s="77"/>
      <c r="C326" s="77"/>
      <c r="D326" s="77"/>
      <c r="E326" s="77"/>
      <c r="F326" s="77"/>
      <c r="G326" s="77"/>
      <c r="H326" s="77"/>
      <c r="I326" s="77"/>
      <c r="J326" s="77"/>
    </row>
    <row r="327">
      <c r="A327" s="77"/>
      <c r="B327" s="77"/>
      <c r="C327" s="77"/>
      <c r="D327" s="77"/>
      <c r="E327" s="77"/>
      <c r="F327" s="77"/>
      <c r="G327" s="77"/>
      <c r="H327" s="77"/>
      <c r="I327" s="77"/>
      <c r="J327" s="77"/>
    </row>
    <row r="328">
      <c r="A328" s="77"/>
      <c r="B328" s="77"/>
      <c r="C328" s="77"/>
      <c r="D328" s="77"/>
      <c r="E328" s="77"/>
      <c r="F328" s="77"/>
      <c r="G328" s="77"/>
      <c r="H328" s="77"/>
      <c r="I328" s="77"/>
      <c r="J328" s="77"/>
    </row>
    <row r="329">
      <c r="A329" s="77"/>
      <c r="B329" s="77"/>
      <c r="C329" s="77"/>
      <c r="D329" s="77"/>
      <c r="E329" s="77"/>
      <c r="F329" s="77"/>
      <c r="G329" s="77"/>
      <c r="H329" s="77"/>
      <c r="I329" s="77"/>
      <c r="J329" s="77"/>
    </row>
    <row r="330">
      <c r="A330" s="77"/>
      <c r="B330" s="77"/>
      <c r="C330" s="77"/>
      <c r="D330" s="77"/>
      <c r="E330" s="77"/>
      <c r="F330" s="77"/>
      <c r="G330" s="77"/>
      <c r="H330" s="77"/>
      <c r="I330" s="77"/>
      <c r="J330" s="77"/>
    </row>
    <row r="331">
      <c r="A331" s="77"/>
      <c r="B331" s="77"/>
      <c r="C331" s="77"/>
      <c r="D331" s="77"/>
      <c r="E331" s="77"/>
      <c r="F331" s="77"/>
      <c r="G331" s="77"/>
      <c r="H331" s="77"/>
      <c r="I331" s="77"/>
      <c r="J331" s="77"/>
    </row>
    <row r="332">
      <c r="A332" s="77"/>
      <c r="B332" s="77"/>
      <c r="C332" s="77"/>
      <c r="D332" s="77"/>
      <c r="E332" s="77"/>
      <c r="F332" s="77"/>
      <c r="G332" s="77"/>
      <c r="H332" s="77"/>
      <c r="I332" s="77"/>
      <c r="J332" s="77"/>
    </row>
    <row r="333">
      <c r="A333" s="77"/>
      <c r="B333" s="77"/>
      <c r="C333" s="77"/>
      <c r="D333" s="77"/>
      <c r="E333" s="77"/>
      <c r="F333" s="77"/>
      <c r="G333" s="77"/>
      <c r="H333" s="77"/>
      <c r="I333" s="77"/>
      <c r="J333" s="77"/>
    </row>
    <row r="334">
      <c r="A334" s="77"/>
      <c r="B334" s="77"/>
      <c r="C334" s="77"/>
      <c r="D334" s="77"/>
      <c r="E334" s="77"/>
      <c r="F334" s="77"/>
      <c r="G334" s="77"/>
      <c r="H334" s="77"/>
      <c r="I334" s="77"/>
      <c r="J334" s="77"/>
    </row>
    <row r="335">
      <c r="A335" s="77"/>
      <c r="B335" s="77"/>
      <c r="C335" s="77"/>
      <c r="D335" s="77"/>
      <c r="E335" s="77"/>
      <c r="F335" s="77"/>
      <c r="G335" s="77"/>
      <c r="H335" s="77"/>
      <c r="I335" s="77"/>
      <c r="J335" s="77"/>
    </row>
    <row r="336">
      <c r="A336" s="77"/>
      <c r="B336" s="77"/>
      <c r="C336" s="77"/>
      <c r="D336" s="77"/>
      <c r="E336" s="77"/>
      <c r="F336" s="77"/>
      <c r="G336" s="77"/>
      <c r="H336" s="77"/>
      <c r="I336" s="77"/>
      <c r="J336" s="77"/>
    </row>
    <row r="337">
      <c r="A337" s="77"/>
      <c r="B337" s="77"/>
      <c r="C337" s="77"/>
      <c r="D337" s="77"/>
      <c r="E337" s="77"/>
      <c r="F337" s="77"/>
      <c r="G337" s="77"/>
      <c r="H337" s="77"/>
      <c r="I337" s="77"/>
      <c r="J337" s="77"/>
    </row>
    <row r="338">
      <c r="A338" s="77"/>
      <c r="B338" s="77"/>
      <c r="C338" s="77"/>
      <c r="D338" s="77"/>
      <c r="E338" s="77"/>
      <c r="F338" s="77"/>
      <c r="G338" s="77"/>
      <c r="H338" s="77"/>
      <c r="I338" s="77"/>
      <c r="J338" s="77"/>
    </row>
    <row r="339">
      <c r="A339" s="77"/>
      <c r="B339" s="77"/>
      <c r="C339" s="77"/>
      <c r="D339" s="77"/>
      <c r="E339" s="77"/>
      <c r="F339" s="77"/>
      <c r="G339" s="77"/>
      <c r="H339" s="77"/>
      <c r="I339" s="77"/>
      <c r="J339" s="77"/>
    </row>
    <row r="340">
      <c r="A340" s="77"/>
      <c r="B340" s="77"/>
      <c r="C340" s="77"/>
      <c r="D340" s="77"/>
      <c r="E340" s="77"/>
      <c r="F340" s="77"/>
      <c r="G340" s="77"/>
      <c r="H340" s="77"/>
      <c r="I340" s="77"/>
      <c r="J340" s="77"/>
    </row>
    <row r="341">
      <c r="A341" s="77"/>
      <c r="B341" s="77"/>
      <c r="C341" s="77"/>
      <c r="D341" s="77"/>
      <c r="E341" s="77"/>
      <c r="F341" s="77"/>
      <c r="G341" s="77"/>
      <c r="H341" s="77"/>
      <c r="I341" s="77"/>
      <c r="J341" s="77"/>
    </row>
    <row r="342">
      <c r="A342" s="77"/>
      <c r="B342" s="77"/>
      <c r="C342" s="77"/>
      <c r="D342" s="77"/>
      <c r="E342" s="77"/>
      <c r="F342" s="77"/>
      <c r="G342" s="77"/>
      <c r="H342" s="77"/>
      <c r="I342" s="77"/>
      <c r="J342" s="77"/>
    </row>
    <row r="343">
      <c r="A343" s="77"/>
      <c r="B343" s="77"/>
      <c r="C343" s="77"/>
      <c r="D343" s="77"/>
      <c r="E343" s="77"/>
      <c r="F343" s="77"/>
      <c r="G343" s="77"/>
      <c r="H343" s="77"/>
      <c r="I343" s="77"/>
      <c r="J343" s="77"/>
    </row>
    <row r="344">
      <c r="A344" s="77"/>
      <c r="B344" s="77"/>
      <c r="C344" s="77"/>
      <c r="D344" s="77"/>
      <c r="E344" s="77"/>
      <c r="F344" s="77"/>
      <c r="G344" s="77"/>
      <c r="H344" s="77"/>
      <c r="I344" s="77"/>
      <c r="J344" s="77"/>
    </row>
    <row r="345">
      <c r="A345" s="77"/>
      <c r="B345" s="77"/>
      <c r="C345" s="77"/>
      <c r="D345" s="77"/>
      <c r="E345" s="77"/>
      <c r="F345" s="77"/>
      <c r="G345" s="77"/>
      <c r="H345" s="77"/>
      <c r="I345" s="77"/>
      <c r="J345" s="77"/>
    </row>
    <row r="346">
      <c r="A346" s="77"/>
      <c r="B346" s="77"/>
      <c r="C346" s="77"/>
      <c r="D346" s="77"/>
      <c r="E346" s="77"/>
      <c r="F346" s="77"/>
      <c r="G346" s="77"/>
      <c r="H346" s="77"/>
      <c r="I346" s="77"/>
      <c r="J346" s="77"/>
    </row>
    <row r="347">
      <c r="A347" s="77"/>
      <c r="B347" s="77"/>
      <c r="C347" s="77"/>
      <c r="D347" s="77"/>
      <c r="E347" s="77"/>
      <c r="F347" s="77"/>
      <c r="G347" s="77"/>
      <c r="H347" s="77"/>
      <c r="I347" s="77"/>
      <c r="J347" s="77"/>
    </row>
    <row r="348">
      <c r="A348" s="77"/>
      <c r="B348" s="77"/>
      <c r="C348" s="77"/>
      <c r="D348" s="77"/>
      <c r="E348" s="77"/>
      <c r="F348" s="77"/>
      <c r="G348" s="77"/>
      <c r="H348" s="77"/>
      <c r="I348" s="77"/>
      <c r="J348" s="77"/>
    </row>
    <row r="349">
      <c r="A349" s="77"/>
      <c r="B349" s="77"/>
      <c r="C349" s="77"/>
      <c r="D349" s="77"/>
      <c r="E349" s="77"/>
      <c r="F349" s="77"/>
      <c r="G349" s="77"/>
      <c r="H349" s="77"/>
      <c r="I349" s="77"/>
      <c r="J349" s="77"/>
    </row>
    <row r="350">
      <c r="A350" s="77"/>
      <c r="B350" s="77"/>
      <c r="C350" s="77"/>
      <c r="D350" s="77"/>
      <c r="E350" s="77"/>
      <c r="F350" s="77"/>
      <c r="G350" s="77"/>
      <c r="H350" s="77"/>
      <c r="I350" s="77"/>
      <c r="J350" s="77"/>
    </row>
    <row r="351">
      <c r="A351" s="77"/>
      <c r="B351" s="77"/>
      <c r="C351" s="77"/>
      <c r="D351" s="77"/>
      <c r="E351" s="77"/>
      <c r="F351" s="77"/>
      <c r="G351" s="77"/>
      <c r="H351" s="77"/>
      <c r="I351" s="77"/>
      <c r="J351" s="77"/>
    </row>
    <row r="352">
      <c r="A352" s="77"/>
      <c r="B352" s="77"/>
      <c r="C352" s="77"/>
      <c r="D352" s="77"/>
      <c r="E352" s="77"/>
      <c r="F352" s="77"/>
      <c r="G352" s="77"/>
      <c r="H352" s="77"/>
      <c r="I352" s="77"/>
      <c r="J352" s="77"/>
    </row>
    <row r="353">
      <c r="A353" s="77"/>
      <c r="B353" s="77"/>
      <c r="C353" s="77"/>
      <c r="D353" s="77"/>
      <c r="E353" s="77"/>
      <c r="F353" s="77"/>
      <c r="G353" s="77"/>
      <c r="H353" s="77"/>
      <c r="I353" s="77"/>
      <c r="J353" s="77"/>
    </row>
    <row r="354">
      <c r="A354" s="77"/>
      <c r="B354" s="77"/>
      <c r="C354" s="77"/>
      <c r="D354" s="77"/>
      <c r="E354" s="77"/>
      <c r="F354" s="77"/>
      <c r="G354" s="77"/>
      <c r="H354" s="77"/>
      <c r="I354" s="77"/>
      <c r="J354" s="77"/>
    </row>
    <row r="355">
      <c r="A355" s="77"/>
      <c r="B355" s="77"/>
      <c r="C355" s="77"/>
      <c r="D355" s="77"/>
      <c r="E355" s="77"/>
      <c r="F355" s="77"/>
      <c r="G355" s="77"/>
      <c r="H355" s="77"/>
      <c r="I355" s="77"/>
      <c r="J355" s="77"/>
    </row>
    <row r="356">
      <c r="A356" s="77"/>
      <c r="B356" s="77"/>
      <c r="C356" s="77"/>
      <c r="D356" s="77"/>
      <c r="E356" s="77"/>
      <c r="F356" s="77"/>
      <c r="G356" s="77"/>
      <c r="H356" s="77"/>
      <c r="I356" s="77"/>
      <c r="J356" s="77"/>
    </row>
    <row r="357">
      <c r="A357" s="77"/>
      <c r="B357" s="77"/>
      <c r="C357" s="77"/>
      <c r="D357" s="77"/>
      <c r="E357" s="77"/>
      <c r="F357" s="77"/>
      <c r="G357" s="77"/>
      <c r="H357" s="77"/>
      <c r="I357" s="77"/>
      <c r="J357" s="77"/>
    </row>
    <row r="358">
      <c r="A358" s="77"/>
      <c r="B358" s="77"/>
      <c r="C358" s="77"/>
      <c r="D358" s="77"/>
      <c r="E358" s="77"/>
      <c r="F358" s="77"/>
      <c r="G358" s="77"/>
      <c r="H358" s="77"/>
      <c r="I358" s="77"/>
      <c r="J358" s="77"/>
    </row>
    <row r="359">
      <c r="A359" s="77"/>
      <c r="B359" s="77"/>
      <c r="C359" s="77"/>
      <c r="D359" s="77"/>
      <c r="E359" s="77"/>
      <c r="F359" s="77"/>
      <c r="G359" s="77"/>
      <c r="H359" s="77"/>
      <c r="I359" s="77"/>
      <c r="J359" s="77"/>
    </row>
    <row r="360">
      <c r="A360" s="77"/>
      <c r="B360" s="77"/>
      <c r="C360" s="77"/>
      <c r="D360" s="77"/>
      <c r="E360" s="77"/>
      <c r="F360" s="77"/>
      <c r="G360" s="77"/>
      <c r="H360" s="77"/>
      <c r="I360" s="77"/>
      <c r="J360" s="77"/>
    </row>
    <row r="361">
      <c r="A361" s="77"/>
      <c r="B361" s="77"/>
      <c r="C361" s="77"/>
      <c r="D361" s="77"/>
      <c r="E361" s="77"/>
      <c r="F361" s="77"/>
      <c r="G361" s="77"/>
      <c r="H361" s="77"/>
      <c r="I361" s="77"/>
      <c r="J361" s="77"/>
    </row>
    <row r="362">
      <c r="A362" s="77"/>
      <c r="B362" s="77"/>
      <c r="C362" s="77"/>
      <c r="D362" s="77"/>
      <c r="E362" s="77"/>
      <c r="F362" s="77"/>
      <c r="G362" s="77"/>
      <c r="H362" s="77"/>
      <c r="I362" s="77"/>
      <c r="J362" s="77"/>
    </row>
    <row r="363">
      <c r="A363" s="77"/>
      <c r="B363" s="77"/>
      <c r="C363" s="77"/>
      <c r="D363" s="77"/>
      <c r="E363" s="77"/>
      <c r="F363" s="77"/>
      <c r="G363" s="77"/>
      <c r="H363" s="77"/>
      <c r="I363" s="77"/>
      <c r="J363" s="77"/>
    </row>
    <row r="364">
      <c r="A364" s="77"/>
      <c r="B364" s="77"/>
      <c r="C364" s="77"/>
      <c r="D364" s="77"/>
      <c r="E364" s="77"/>
      <c r="F364" s="77"/>
      <c r="G364" s="77"/>
      <c r="H364" s="77"/>
      <c r="I364" s="77"/>
      <c r="J364" s="77"/>
    </row>
    <row r="365">
      <c r="A365" s="77"/>
      <c r="B365" s="77"/>
      <c r="C365" s="77"/>
      <c r="D365" s="77"/>
      <c r="E365" s="77"/>
      <c r="F365" s="77"/>
      <c r="G365" s="77"/>
      <c r="H365" s="77"/>
      <c r="I365" s="77"/>
      <c r="J365" s="77"/>
    </row>
    <row r="366">
      <c r="A366" s="77"/>
      <c r="B366" s="77"/>
      <c r="C366" s="77"/>
      <c r="D366" s="77"/>
      <c r="E366" s="77"/>
      <c r="F366" s="77"/>
      <c r="G366" s="77"/>
      <c r="H366" s="77"/>
      <c r="I366" s="77"/>
      <c r="J366" s="77"/>
    </row>
    <row r="367">
      <c r="A367" s="77"/>
      <c r="B367" s="77"/>
      <c r="C367" s="77"/>
      <c r="D367" s="77"/>
      <c r="E367" s="77"/>
      <c r="F367" s="77"/>
      <c r="G367" s="77"/>
      <c r="H367" s="77"/>
      <c r="I367" s="77"/>
      <c r="J367" s="77"/>
    </row>
    <row r="368">
      <c r="A368" s="77"/>
      <c r="B368" s="77"/>
      <c r="C368" s="77"/>
      <c r="D368" s="77"/>
      <c r="E368" s="77"/>
      <c r="F368" s="77"/>
      <c r="G368" s="77"/>
      <c r="H368" s="77"/>
      <c r="I368" s="77"/>
      <c r="J368" s="77"/>
    </row>
    <row r="369">
      <c r="A369" s="77"/>
      <c r="B369" s="77"/>
      <c r="C369" s="77"/>
      <c r="D369" s="77"/>
      <c r="E369" s="77"/>
      <c r="F369" s="77"/>
      <c r="G369" s="77"/>
      <c r="H369" s="77"/>
      <c r="I369" s="77"/>
      <c r="J369" s="77"/>
    </row>
    <row r="370">
      <c r="A370" s="77"/>
      <c r="B370" s="77"/>
      <c r="C370" s="77"/>
      <c r="D370" s="77"/>
      <c r="E370" s="77"/>
      <c r="F370" s="77"/>
      <c r="G370" s="77"/>
      <c r="H370" s="77"/>
      <c r="I370" s="77"/>
      <c r="J370" s="77"/>
    </row>
    <row r="371">
      <c r="A371" s="77"/>
      <c r="B371" s="77"/>
      <c r="C371" s="77"/>
      <c r="D371" s="77"/>
      <c r="E371" s="77"/>
      <c r="F371" s="77"/>
      <c r="G371" s="77"/>
      <c r="H371" s="77"/>
      <c r="I371" s="77"/>
      <c r="J371" s="77"/>
    </row>
    <row r="372">
      <c r="A372" s="77"/>
      <c r="B372" s="77"/>
      <c r="C372" s="77"/>
      <c r="D372" s="77"/>
      <c r="E372" s="77"/>
      <c r="F372" s="77"/>
      <c r="G372" s="77"/>
      <c r="H372" s="77"/>
      <c r="I372" s="77"/>
      <c r="J372" s="77"/>
    </row>
    <row r="373">
      <c r="A373" s="77"/>
      <c r="B373" s="77"/>
      <c r="C373" s="77"/>
      <c r="D373" s="77"/>
      <c r="E373" s="77"/>
      <c r="F373" s="77"/>
      <c r="G373" s="77"/>
      <c r="H373" s="77"/>
      <c r="I373" s="77"/>
      <c r="J373" s="77"/>
    </row>
    <row r="374">
      <c r="A374" s="77"/>
      <c r="B374" s="77"/>
      <c r="C374" s="77"/>
      <c r="D374" s="77"/>
      <c r="E374" s="77"/>
      <c r="F374" s="77"/>
      <c r="G374" s="77"/>
      <c r="H374" s="77"/>
      <c r="I374" s="77"/>
      <c r="J374" s="77"/>
    </row>
    <row r="375">
      <c r="A375" s="77"/>
      <c r="B375" s="77"/>
      <c r="C375" s="77"/>
      <c r="D375" s="77"/>
      <c r="E375" s="77"/>
      <c r="F375" s="77"/>
      <c r="G375" s="77"/>
      <c r="H375" s="77"/>
      <c r="I375" s="77"/>
      <c r="J375" s="77"/>
    </row>
    <row r="376">
      <c r="A376" s="77"/>
      <c r="B376" s="77"/>
      <c r="C376" s="77"/>
      <c r="D376" s="77"/>
      <c r="E376" s="77"/>
      <c r="F376" s="77"/>
      <c r="G376" s="77"/>
      <c r="H376" s="77"/>
      <c r="I376" s="77"/>
      <c r="J376" s="77"/>
    </row>
    <row r="377">
      <c r="A377" s="77"/>
      <c r="B377" s="77"/>
      <c r="C377" s="77"/>
      <c r="D377" s="77"/>
      <c r="E377" s="77"/>
      <c r="F377" s="77"/>
      <c r="G377" s="77"/>
      <c r="H377" s="77"/>
      <c r="I377" s="77"/>
      <c r="J377" s="77"/>
    </row>
    <row r="378">
      <c r="A378" s="77"/>
      <c r="B378" s="77"/>
      <c r="C378" s="77"/>
      <c r="D378" s="77"/>
      <c r="E378" s="77"/>
      <c r="F378" s="77"/>
      <c r="G378" s="77"/>
      <c r="H378" s="77"/>
      <c r="I378" s="77"/>
      <c r="J378" s="77"/>
    </row>
    <row r="379">
      <c r="A379" s="77"/>
      <c r="B379" s="77"/>
      <c r="C379" s="77"/>
      <c r="D379" s="77"/>
      <c r="E379" s="77"/>
      <c r="F379" s="77"/>
      <c r="G379" s="77"/>
      <c r="H379" s="77"/>
      <c r="I379" s="77"/>
      <c r="J379" s="77"/>
    </row>
    <row r="380">
      <c r="A380" s="77"/>
      <c r="B380" s="77"/>
      <c r="C380" s="77"/>
      <c r="D380" s="77"/>
      <c r="E380" s="77"/>
      <c r="F380" s="77"/>
      <c r="G380" s="77"/>
      <c r="H380" s="77"/>
      <c r="I380" s="77"/>
      <c r="J380" s="77"/>
    </row>
    <row r="381">
      <c r="A381" s="77"/>
      <c r="B381" s="77"/>
      <c r="C381" s="77"/>
      <c r="D381" s="77"/>
      <c r="E381" s="77"/>
      <c r="F381" s="77"/>
      <c r="G381" s="77"/>
      <c r="H381" s="77"/>
      <c r="I381" s="77"/>
      <c r="J381" s="77"/>
    </row>
    <row r="382">
      <c r="A382" s="77"/>
      <c r="B382" s="77"/>
      <c r="C382" s="77"/>
      <c r="D382" s="77"/>
      <c r="E382" s="77"/>
      <c r="F382" s="77"/>
      <c r="G382" s="77"/>
      <c r="H382" s="77"/>
      <c r="I382" s="77"/>
      <c r="J382" s="77"/>
    </row>
    <row r="383">
      <c r="A383" s="77"/>
      <c r="B383" s="77"/>
      <c r="C383" s="77"/>
      <c r="D383" s="77"/>
      <c r="E383" s="77"/>
      <c r="F383" s="77"/>
      <c r="G383" s="77"/>
      <c r="H383" s="77"/>
      <c r="I383" s="77"/>
      <c r="J383" s="77"/>
    </row>
    <row r="384">
      <c r="A384" s="77"/>
      <c r="B384" s="77"/>
      <c r="C384" s="77"/>
      <c r="D384" s="77"/>
      <c r="E384" s="77"/>
      <c r="F384" s="77"/>
      <c r="G384" s="77"/>
      <c r="H384" s="77"/>
      <c r="I384" s="77"/>
      <c r="J384" s="77"/>
    </row>
    <row r="385">
      <c r="A385" s="77"/>
      <c r="B385" s="77"/>
      <c r="C385" s="77"/>
      <c r="D385" s="77"/>
      <c r="E385" s="77"/>
      <c r="F385" s="77"/>
      <c r="G385" s="77"/>
      <c r="H385" s="77"/>
      <c r="I385" s="77"/>
      <c r="J385" s="77"/>
    </row>
    <row r="386">
      <c r="A386" s="77"/>
      <c r="B386" s="77"/>
      <c r="C386" s="77"/>
      <c r="D386" s="77"/>
      <c r="E386" s="77"/>
      <c r="F386" s="77"/>
      <c r="G386" s="77"/>
      <c r="H386" s="77"/>
      <c r="I386" s="77"/>
      <c r="J386" s="77"/>
    </row>
    <row r="387">
      <c r="A387" s="77"/>
      <c r="B387" s="77"/>
      <c r="C387" s="77"/>
      <c r="D387" s="77"/>
      <c r="E387" s="77"/>
      <c r="F387" s="77"/>
      <c r="G387" s="77"/>
      <c r="H387" s="77"/>
      <c r="I387" s="77"/>
      <c r="J387" s="77"/>
    </row>
    <row r="388">
      <c r="A388" s="77"/>
      <c r="B388" s="77"/>
      <c r="C388" s="77"/>
      <c r="D388" s="77"/>
      <c r="E388" s="77"/>
      <c r="F388" s="77"/>
      <c r="G388" s="77"/>
      <c r="H388" s="77"/>
      <c r="I388" s="77"/>
      <c r="J388" s="77"/>
    </row>
    <row r="389">
      <c r="A389" s="77"/>
      <c r="B389" s="77"/>
      <c r="C389" s="77"/>
      <c r="D389" s="77"/>
      <c r="E389" s="77"/>
      <c r="F389" s="77"/>
      <c r="G389" s="77"/>
      <c r="H389" s="77"/>
      <c r="I389" s="77"/>
      <c r="J389" s="77"/>
    </row>
    <row r="390">
      <c r="A390" s="77"/>
      <c r="B390" s="77"/>
      <c r="C390" s="77"/>
      <c r="D390" s="77"/>
      <c r="E390" s="77"/>
      <c r="F390" s="77"/>
      <c r="G390" s="77"/>
      <c r="H390" s="77"/>
      <c r="I390" s="77"/>
      <c r="J390" s="77"/>
    </row>
    <row r="391">
      <c r="A391" s="77"/>
      <c r="B391" s="77"/>
      <c r="C391" s="77"/>
      <c r="D391" s="77"/>
      <c r="E391" s="77"/>
      <c r="F391" s="77"/>
      <c r="G391" s="77"/>
      <c r="H391" s="77"/>
      <c r="I391" s="77"/>
      <c r="J391" s="77"/>
    </row>
    <row r="392">
      <c r="A392" s="77"/>
      <c r="B392" s="77"/>
      <c r="C392" s="77"/>
      <c r="D392" s="77"/>
      <c r="E392" s="77"/>
      <c r="F392" s="77"/>
      <c r="G392" s="77"/>
      <c r="H392" s="77"/>
      <c r="I392" s="77"/>
      <c r="J392" s="77"/>
    </row>
    <row r="393">
      <c r="A393" s="77"/>
      <c r="B393" s="77"/>
      <c r="C393" s="77"/>
      <c r="D393" s="77"/>
      <c r="E393" s="77"/>
      <c r="F393" s="77"/>
      <c r="G393" s="77"/>
      <c r="H393" s="77"/>
      <c r="I393" s="77"/>
      <c r="J393" s="77"/>
    </row>
    <row r="394">
      <c r="A394" s="77"/>
      <c r="B394" s="77"/>
      <c r="C394" s="77"/>
      <c r="D394" s="77"/>
      <c r="E394" s="77"/>
      <c r="F394" s="77"/>
      <c r="G394" s="77"/>
      <c r="H394" s="77"/>
      <c r="I394" s="77"/>
      <c r="J394" s="77"/>
    </row>
    <row r="395">
      <c r="A395" s="77"/>
      <c r="B395" s="77"/>
      <c r="C395" s="77"/>
      <c r="D395" s="77"/>
      <c r="E395" s="77"/>
      <c r="F395" s="77"/>
      <c r="G395" s="77"/>
      <c r="H395" s="77"/>
      <c r="I395" s="77"/>
      <c r="J395" s="77"/>
    </row>
    <row r="396">
      <c r="A396" s="77"/>
      <c r="B396" s="77"/>
      <c r="C396" s="77"/>
      <c r="D396" s="77"/>
      <c r="E396" s="77"/>
      <c r="F396" s="77"/>
      <c r="G396" s="77"/>
      <c r="H396" s="77"/>
      <c r="I396" s="77"/>
      <c r="J396" s="77"/>
    </row>
    <row r="397">
      <c r="A397" s="77"/>
      <c r="B397" s="77"/>
      <c r="C397" s="77"/>
      <c r="D397" s="77"/>
      <c r="E397" s="77"/>
      <c r="F397" s="77"/>
      <c r="G397" s="77"/>
      <c r="H397" s="77"/>
      <c r="I397" s="77"/>
      <c r="J397" s="77"/>
    </row>
    <row r="398">
      <c r="A398" s="77"/>
      <c r="B398" s="77"/>
      <c r="C398" s="77"/>
      <c r="D398" s="77"/>
      <c r="E398" s="77"/>
      <c r="F398" s="77"/>
      <c r="G398" s="77"/>
      <c r="H398" s="77"/>
      <c r="I398" s="77"/>
      <c r="J398" s="77"/>
    </row>
    <row r="399">
      <c r="A399" s="77"/>
      <c r="B399" s="77"/>
      <c r="C399" s="77"/>
      <c r="D399" s="77"/>
      <c r="E399" s="77"/>
      <c r="F399" s="77"/>
      <c r="G399" s="77"/>
      <c r="H399" s="77"/>
      <c r="I399" s="77"/>
      <c r="J399" s="77"/>
    </row>
    <row r="400">
      <c r="A400" s="77"/>
      <c r="B400" s="77"/>
      <c r="C400" s="77"/>
      <c r="D400" s="77"/>
      <c r="E400" s="77"/>
      <c r="F400" s="77"/>
      <c r="G400" s="77"/>
      <c r="H400" s="77"/>
      <c r="I400" s="77"/>
      <c r="J400" s="77"/>
    </row>
    <row r="401">
      <c r="A401" s="77"/>
      <c r="B401" s="77"/>
      <c r="C401" s="77"/>
      <c r="D401" s="77"/>
      <c r="E401" s="77"/>
      <c r="F401" s="77"/>
      <c r="G401" s="77"/>
      <c r="H401" s="77"/>
      <c r="I401" s="77"/>
      <c r="J401" s="77"/>
    </row>
    <row r="402">
      <c r="A402" s="77"/>
      <c r="B402" s="77"/>
      <c r="C402" s="77"/>
      <c r="D402" s="77"/>
      <c r="E402" s="77"/>
      <c r="F402" s="77"/>
      <c r="G402" s="77"/>
      <c r="H402" s="77"/>
      <c r="I402" s="77"/>
      <c r="J402" s="77"/>
    </row>
    <row r="403">
      <c r="A403" s="77"/>
      <c r="B403" s="77"/>
      <c r="C403" s="77"/>
      <c r="D403" s="77"/>
      <c r="E403" s="77"/>
      <c r="F403" s="77"/>
      <c r="G403" s="77"/>
      <c r="H403" s="77"/>
      <c r="I403" s="77"/>
      <c r="J403" s="77"/>
    </row>
    <row r="404">
      <c r="A404" s="77"/>
      <c r="B404" s="77"/>
      <c r="C404" s="77"/>
      <c r="D404" s="77"/>
      <c r="E404" s="77"/>
      <c r="F404" s="77"/>
      <c r="G404" s="77"/>
      <c r="H404" s="77"/>
      <c r="I404" s="77"/>
      <c r="J404" s="77"/>
    </row>
    <row r="405">
      <c r="A405" s="77"/>
      <c r="B405" s="77"/>
      <c r="C405" s="77"/>
      <c r="D405" s="77"/>
      <c r="E405" s="77"/>
      <c r="F405" s="77"/>
      <c r="G405" s="77"/>
      <c r="H405" s="77"/>
      <c r="I405" s="77"/>
      <c r="J405" s="77"/>
    </row>
    <row r="406">
      <c r="A406" s="77"/>
      <c r="B406" s="77"/>
      <c r="C406" s="77"/>
      <c r="D406" s="77"/>
      <c r="E406" s="77"/>
      <c r="F406" s="77"/>
      <c r="G406" s="77"/>
      <c r="H406" s="77"/>
      <c r="I406" s="77"/>
      <c r="J406" s="77"/>
    </row>
    <row r="407">
      <c r="A407" s="77"/>
      <c r="B407" s="77"/>
      <c r="C407" s="77"/>
      <c r="D407" s="77"/>
      <c r="E407" s="77"/>
      <c r="F407" s="77"/>
      <c r="G407" s="77"/>
      <c r="H407" s="77"/>
      <c r="I407" s="77"/>
      <c r="J407" s="77"/>
    </row>
    <row r="408">
      <c r="A408" s="77"/>
      <c r="B408" s="77"/>
      <c r="C408" s="77"/>
      <c r="D408" s="77"/>
      <c r="E408" s="77"/>
      <c r="F408" s="77"/>
      <c r="G408" s="77"/>
      <c r="H408" s="77"/>
      <c r="I408" s="77"/>
      <c r="J408" s="77"/>
    </row>
    <row r="409">
      <c r="A409" s="77"/>
      <c r="B409" s="77"/>
      <c r="C409" s="77"/>
      <c r="D409" s="77"/>
      <c r="E409" s="77"/>
      <c r="F409" s="77"/>
      <c r="G409" s="77"/>
      <c r="H409" s="77"/>
      <c r="I409" s="77"/>
      <c r="J409" s="77"/>
    </row>
    <row r="410">
      <c r="A410" s="77"/>
      <c r="B410" s="77"/>
      <c r="C410" s="77"/>
      <c r="D410" s="77"/>
      <c r="E410" s="77"/>
      <c r="F410" s="77"/>
      <c r="G410" s="77"/>
      <c r="H410" s="77"/>
      <c r="I410" s="77"/>
      <c r="J410" s="77"/>
    </row>
    <row r="411">
      <c r="A411" s="77"/>
      <c r="B411" s="77"/>
      <c r="C411" s="77"/>
      <c r="D411" s="77"/>
      <c r="E411" s="77"/>
      <c r="F411" s="77"/>
      <c r="G411" s="77"/>
      <c r="H411" s="77"/>
      <c r="I411" s="77"/>
      <c r="J411" s="77"/>
    </row>
    <row r="412">
      <c r="A412" s="77"/>
      <c r="B412" s="77"/>
      <c r="C412" s="77"/>
      <c r="D412" s="77"/>
      <c r="E412" s="77"/>
      <c r="F412" s="77"/>
      <c r="G412" s="77"/>
      <c r="H412" s="77"/>
      <c r="I412" s="77"/>
      <c r="J412" s="77"/>
    </row>
    <row r="413">
      <c r="A413" s="77"/>
      <c r="B413" s="77"/>
      <c r="C413" s="77"/>
      <c r="D413" s="77"/>
      <c r="E413" s="77"/>
      <c r="F413" s="77"/>
      <c r="G413" s="77"/>
      <c r="H413" s="77"/>
      <c r="I413" s="77"/>
      <c r="J413" s="77"/>
    </row>
    <row r="414">
      <c r="A414" s="77"/>
      <c r="B414" s="77"/>
      <c r="C414" s="77"/>
      <c r="D414" s="77"/>
      <c r="E414" s="77"/>
      <c r="F414" s="77"/>
      <c r="G414" s="77"/>
      <c r="H414" s="77"/>
      <c r="I414" s="77"/>
      <c r="J414" s="77"/>
    </row>
    <row r="415">
      <c r="A415" s="77"/>
      <c r="B415" s="77"/>
      <c r="C415" s="77"/>
      <c r="D415" s="77"/>
      <c r="E415" s="77"/>
      <c r="F415" s="77"/>
      <c r="G415" s="77"/>
      <c r="H415" s="77"/>
      <c r="I415" s="77"/>
      <c r="J415" s="77"/>
    </row>
    <row r="416">
      <c r="A416" s="77"/>
      <c r="B416" s="77"/>
      <c r="C416" s="77"/>
      <c r="D416" s="77"/>
      <c r="E416" s="77"/>
      <c r="F416" s="77"/>
      <c r="G416" s="77"/>
      <c r="H416" s="77"/>
      <c r="I416" s="77"/>
      <c r="J416" s="77"/>
    </row>
    <row r="417">
      <c r="A417" s="77"/>
      <c r="B417" s="77"/>
      <c r="C417" s="77"/>
      <c r="D417" s="77"/>
      <c r="E417" s="77"/>
      <c r="F417" s="77"/>
      <c r="G417" s="77"/>
      <c r="H417" s="77"/>
      <c r="I417" s="77"/>
      <c r="J417" s="77"/>
    </row>
    <row r="418">
      <c r="A418" s="77"/>
      <c r="B418" s="77"/>
      <c r="C418" s="77"/>
      <c r="D418" s="77"/>
      <c r="E418" s="77"/>
      <c r="F418" s="77"/>
      <c r="G418" s="77"/>
      <c r="H418" s="77"/>
      <c r="I418" s="77"/>
      <c r="J418" s="77"/>
    </row>
    <row r="419">
      <c r="A419" s="77"/>
      <c r="B419" s="77"/>
      <c r="C419" s="77"/>
      <c r="D419" s="77"/>
      <c r="E419" s="77"/>
      <c r="F419" s="77"/>
      <c r="G419" s="77"/>
      <c r="H419" s="77"/>
      <c r="I419" s="77"/>
      <c r="J419" s="77"/>
    </row>
    <row r="420">
      <c r="A420" s="77"/>
      <c r="B420" s="77"/>
      <c r="C420" s="77"/>
      <c r="D420" s="77"/>
      <c r="E420" s="77"/>
      <c r="F420" s="77"/>
      <c r="G420" s="77"/>
      <c r="H420" s="77"/>
      <c r="I420" s="77"/>
      <c r="J420" s="77"/>
    </row>
    <row r="421">
      <c r="A421" s="77"/>
      <c r="B421" s="77"/>
      <c r="C421" s="77"/>
      <c r="D421" s="77"/>
      <c r="E421" s="77"/>
      <c r="F421" s="77"/>
      <c r="G421" s="77"/>
      <c r="H421" s="77"/>
      <c r="I421" s="77"/>
      <c r="J421" s="77"/>
    </row>
    <row r="422">
      <c r="A422" s="77"/>
      <c r="B422" s="77"/>
      <c r="C422" s="77"/>
      <c r="D422" s="77"/>
      <c r="E422" s="77"/>
      <c r="F422" s="77"/>
      <c r="G422" s="77"/>
      <c r="H422" s="77"/>
      <c r="I422" s="77"/>
      <c r="J422" s="77"/>
    </row>
    <row r="423">
      <c r="A423" s="77"/>
      <c r="B423" s="77"/>
      <c r="C423" s="77"/>
      <c r="D423" s="77"/>
      <c r="E423" s="77"/>
      <c r="F423" s="77"/>
      <c r="G423" s="77"/>
      <c r="H423" s="77"/>
      <c r="I423" s="77"/>
      <c r="J423" s="77"/>
    </row>
    <row r="424">
      <c r="A424" s="77"/>
      <c r="B424" s="77"/>
      <c r="C424" s="77"/>
      <c r="D424" s="77"/>
      <c r="E424" s="77"/>
      <c r="F424" s="77"/>
      <c r="G424" s="77"/>
      <c r="H424" s="77"/>
      <c r="I424" s="77"/>
      <c r="J424" s="77"/>
    </row>
    <row r="425">
      <c r="A425" s="77"/>
      <c r="B425" s="77"/>
      <c r="C425" s="77"/>
      <c r="D425" s="77"/>
      <c r="E425" s="77"/>
      <c r="F425" s="77"/>
      <c r="G425" s="77"/>
      <c r="H425" s="77"/>
      <c r="I425" s="77"/>
      <c r="J425" s="77"/>
    </row>
    <row r="426">
      <c r="A426" s="77"/>
      <c r="B426" s="77"/>
      <c r="C426" s="77"/>
      <c r="D426" s="77"/>
      <c r="E426" s="77"/>
      <c r="F426" s="77"/>
      <c r="G426" s="77"/>
      <c r="H426" s="77"/>
      <c r="I426" s="77"/>
      <c r="J426" s="77"/>
    </row>
    <row r="427">
      <c r="A427" s="77"/>
      <c r="B427" s="77"/>
      <c r="C427" s="77"/>
      <c r="D427" s="77"/>
      <c r="E427" s="77"/>
      <c r="F427" s="77"/>
      <c r="G427" s="77"/>
      <c r="H427" s="77"/>
      <c r="I427" s="77"/>
      <c r="J427" s="77"/>
    </row>
    <row r="428">
      <c r="A428" s="77"/>
      <c r="B428" s="77"/>
      <c r="C428" s="77"/>
      <c r="D428" s="77"/>
      <c r="E428" s="77"/>
      <c r="F428" s="77"/>
      <c r="G428" s="77"/>
      <c r="H428" s="77"/>
      <c r="I428" s="77"/>
      <c r="J428" s="77"/>
    </row>
    <row r="429">
      <c r="A429" s="77"/>
      <c r="B429" s="77"/>
      <c r="C429" s="77"/>
      <c r="D429" s="77"/>
      <c r="E429" s="77"/>
      <c r="F429" s="77"/>
      <c r="G429" s="77"/>
      <c r="H429" s="77"/>
      <c r="I429" s="77"/>
      <c r="J429" s="77"/>
    </row>
    <row r="430">
      <c r="A430" s="77"/>
      <c r="B430" s="77"/>
      <c r="C430" s="77"/>
      <c r="D430" s="77"/>
      <c r="E430" s="77"/>
      <c r="F430" s="77"/>
      <c r="G430" s="77"/>
      <c r="H430" s="77"/>
      <c r="I430" s="77"/>
      <c r="J430" s="77"/>
    </row>
    <row r="431">
      <c r="A431" s="77"/>
      <c r="B431" s="77"/>
      <c r="C431" s="77"/>
      <c r="D431" s="77"/>
      <c r="E431" s="77"/>
      <c r="F431" s="77"/>
      <c r="G431" s="77"/>
      <c r="H431" s="77"/>
      <c r="I431" s="77"/>
      <c r="J431" s="77"/>
    </row>
    <row r="432">
      <c r="A432" s="77"/>
      <c r="B432" s="77"/>
      <c r="C432" s="77"/>
      <c r="D432" s="77"/>
      <c r="E432" s="77"/>
      <c r="F432" s="77"/>
      <c r="G432" s="77"/>
      <c r="H432" s="77"/>
      <c r="I432" s="77"/>
      <c r="J432" s="77"/>
    </row>
    <row r="433">
      <c r="A433" s="77"/>
      <c r="B433" s="77"/>
      <c r="C433" s="77"/>
      <c r="D433" s="77"/>
      <c r="E433" s="77"/>
      <c r="F433" s="77"/>
      <c r="G433" s="77"/>
      <c r="H433" s="77"/>
      <c r="I433" s="77"/>
      <c r="J433" s="77"/>
    </row>
    <row r="434">
      <c r="A434" s="77"/>
      <c r="B434" s="77"/>
      <c r="C434" s="77"/>
      <c r="D434" s="77"/>
      <c r="E434" s="77"/>
      <c r="F434" s="77"/>
      <c r="G434" s="77"/>
      <c r="H434" s="77"/>
      <c r="I434" s="77"/>
      <c r="J434" s="77"/>
    </row>
    <row r="435">
      <c r="A435" s="77"/>
      <c r="B435" s="77"/>
      <c r="C435" s="77"/>
      <c r="D435" s="77"/>
      <c r="E435" s="77"/>
      <c r="F435" s="77"/>
      <c r="G435" s="77"/>
      <c r="H435" s="77"/>
      <c r="I435" s="77"/>
      <c r="J435" s="77"/>
    </row>
    <row r="436">
      <c r="A436" s="77"/>
      <c r="B436" s="77"/>
      <c r="C436" s="77"/>
      <c r="D436" s="77"/>
      <c r="E436" s="77"/>
      <c r="F436" s="77"/>
      <c r="G436" s="77"/>
      <c r="H436" s="77"/>
      <c r="I436" s="77"/>
      <c r="J436" s="77"/>
    </row>
    <row r="437">
      <c r="A437" s="77"/>
      <c r="B437" s="77"/>
      <c r="C437" s="77"/>
      <c r="D437" s="77"/>
      <c r="E437" s="77"/>
      <c r="F437" s="77"/>
      <c r="G437" s="77"/>
      <c r="H437" s="77"/>
      <c r="I437" s="77"/>
      <c r="J437" s="77"/>
    </row>
    <row r="438">
      <c r="A438" s="77"/>
      <c r="B438" s="77"/>
      <c r="C438" s="77"/>
      <c r="D438" s="77"/>
      <c r="E438" s="77"/>
      <c r="F438" s="77"/>
      <c r="G438" s="77"/>
      <c r="H438" s="77"/>
      <c r="I438" s="77"/>
      <c r="J438" s="77"/>
    </row>
    <row r="439">
      <c r="A439" s="77"/>
      <c r="B439" s="77"/>
      <c r="C439" s="77"/>
      <c r="D439" s="77"/>
      <c r="E439" s="77"/>
      <c r="F439" s="77"/>
      <c r="G439" s="77"/>
      <c r="H439" s="77"/>
      <c r="I439" s="77"/>
      <c r="J439" s="77"/>
    </row>
    <row r="440">
      <c r="A440" s="77"/>
      <c r="B440" s="77"/>
      <c r="C440" s="77"/>
      <c r="D440" s="77"/>
      <c r="E440" s="77"/>
      <c r="F440" s="77"/>
      <c r="G440" s="77"/>
      <c r="H440" s="77"/>
      <c r="I440" s="77"/>
      <c r="J440" s="77"/>
    </row>
    <row r="441">
      <c r="A441" s="77"/>
      <c r="B441" s="77"/>
      <c r="C441" s="77"/>
      <c r="D441" s="77"/>
      <c r="E441" s="77"/>
      <c r="F441" s="77"/>
      <c r="G441" s="77"/>
      <c r="H441" s="77"/>
      <c r="I441" s="77"/>
      <c r="J441" s="77"/>
    </row>
    <row r="442">
      <c r="A442" s="77"/>
      <c r="B442" s="77"/>
      <c r="C442" s="77"/>
      <c r="D442" s="77"/>
      <c r="E442" s="77"/>
      <c r="F442" s="77"/>
      <c r="G442" s="77"/>
      <c r="H442" s="77"/>
      <c r="I442" s="77"/>
      <c r="J442" s="77"/>
    </row>
    <row r="443">
      <c r="A443" s="77"/>
      <c r="B443" s="77"/>
      <c r="C443" s="77"/>
      <c r="D443" s="77"/>
      <c r="E443" s="77"/>
      <c r="F443" s="77"/>
      <c r="G443" s="77"/>
      <c r="H443" s="77"/>
      <c r="I443" s="77"/>
      <c r="J443" s="77"/>
    </row>
    <row r="444">
      <c r="A444" s="77"/>
      <c r="B444" s="77"/>
      <c r="C444" s="77"/>
      <c r="D444" s="77"/>
      <c r="E444" s="77"/>
      <c r="F444" s="77"/>
      <c r="G444" s="77"/>
      <c r="H444" s="77"/>
      <c r="I444" s="77"/>
      <c r="J444" s="77"/>
    </row>
    <row r="445">
      <c r="A445" s="77"/>
      <c r="B445" s="77"/>
      <c r="C445" s="77"/>
      <c r="D445" s="77"/>
      <c r="E445" s="77"/>
      <c r="F445" s="77"/>
      <c r="G445" s="77"/>
      <c r="H445" s="77"/>
      <c r="I445" s="77"/>
      <c r="J445" s="77"/>
    </row>
    <row r="446">
      <c r="A446" s="77"/>
      <c r="B446" s="77"/>
      <c r="C446" s="77"/>
      <c r="D446" s="77"/>
      <c r="E446" s="77"/>
      <c r="F446" s="77"/>
      <c r="G446" s="77"/>
      <c r="H446" s="77"/>
      <c r="I446" s="77"/>
      <c r="J446" s="77"/>
    </row>
    <row r="447">
      <c r="A447" s="77"/>
      <c r="B447" s="77"/>
      <c r="C447" s="77"/>
      <c r="D447" s="77"/>
      <c r="E447" s="77"/>
      <c r="F447" s="77"/>
      <c r="G447" s="77"/>
      <c r="H447" s="77"/>
      <c r="I447" s="77"/>
      <c r="J447" s="77"/>
    </row>
    <row r="448">
      <c r="A448" s="77"/>
      <c r="B448" s="77"/>
      <c r="C448" s="77"/>
      <c r="D448" s="77"/>
      <c r="E448" s="77"/>
      <c r="F448" s="77"/>
      <c r="G448" s="77"/>
      <c r="H448" s="77"/>
      <c r="I448" s="77"/>
      <c r="J448" s="77"/>
    </row>
    <row r="449">
      <c r="A449" s="77"/>
      <c r="B449" s="77"/>
      <c r="C449" s="77"/>
      <c r="D449" s="77"/>
      <c r="E449" s="77"/>
      <c r="F449" s="77"/>
      <c r="G449" s="77"/>
      <c r="H449" s="77"/>
      <c r="I449" s="77"/>
      <c r="J449" s="77"/>
    </row>
    <row r="450">
      <c r="A450" s="77"/>
      <c r="B450" s="77"/>
      <c r="C450" s="77"/>
      <c r="D450" s="77"/>
      <c r="E450" s="77"/>
      <c r="F450" s="77"/>
      <c r="G450" s="77"/>
      <c r="H450" s="77"/>
      <c r="I450" s="77"/>
      <c r="J450" s="77"/>
    </row>
    <row r="451">
      <c r="A451" s="77"/>
      <c r="B451" s="77"/>
      <c r="C451" s="77"/>
      <c r="D451" s="77"/>
      <c r="E451" s="77"/>
      <c r="F451" s="77"/>
      <c r="G451" s="77"/>
      <c r="H451" s="77"/>
      <c r="I451" s="77"/>
      <c r="J451" s="77"/>
    </row>
    <row r="452">
      <c r="A452" s="77"/>
      <c r="B452" s="77"/>
      <c r="C452" s="77"/>
      <c r="D452" s="77"/>
      <c r="E452" s="77"/>
      <c r="F452" s="77"/>
      <c r="G452" s="77"/>
      <c r="H452" s="77"/>
      <c r="I452" s="77"/>
      <c r="J452" s="77"/>
    </row>
    <row r="453">
      <c r="A453" s="77"/>
      <c r="B453" s="77"/>
      <c r="C453" s="77"/>
      <c r="D453" s="77"/>
      <c r="E453" s="77"/>
      <c r="F453" s="77"/>
      <c r="G453" s="77"/>
      <c r="H453" s="77"/>
      <c r="I453" s="77"/>
      <c r="J453" s="77"/>
    </row>
    <row r="454">
      <c r="A454" s="77"/>
      <c r="B454" s="77"/>
      <c r="C454" s="77"/>
      <c r="D454" s="77"/>
      <c r="E454" s="77"/>
      <c r="F454" s="77"/>
      <c r="G454" s="77"/>
      <c r="H454" s="77"/>
      <c r="I454" s="77"/>
      <c r="J454" s="77"/>
    </row>
    <row r="455">
      <c r="A455" s="77"/>
      <c r="B455" s="77"/>
      <c r="C455" s="77"/>
      <c r="D455" s="77"/>
      <c r="E455" s="77"/>
      <c r="F455" s="77"/>
      <c r="G455" s="77"/>
      <c r="H455" s="77"/>
      <c r="I455" s="77"/>
      <c r="J455" s="77"/>
    </row>
    <row r="456">
      <c r="A456" s="77"/>
      <c r="B456" s="77"/>
      <c r="C456" s="77"/>
      <c r="D456" s="77"/>
      <c r="E456" s="77"/>
      <c r="F456" s="77"/>
      <c r="G456" s="77"/>
      <c r="H456" s="77"/>
      <c r="I456" s="77"/>
      <c r="J456" s="77"/>
    </row>
    <row r="457">
      <c r="A457" s="77"/>
      <c r="B457" s="77"/>
      <c r="C457" s="77"/>
      <c r="D457" s="77"/>
      <c r="E457" s="77"/>
      <c r="F457" s="77"/>
      <c r="G457" s="77"/>
      <c r="H457" s="77"/>
      <c r="I457" s="77"/>
      <c r="J457" s="77"/>
    </row>
    <row r="458">
      <c r="A458" s="77"/>
      <c r="B458" s="77"/>
      <c r="C458" s="77"/>
      <c r="D458" s="77"/>
      <c r="E458" s="77"/>
      <c r="F458" s="77"/>
      <c r="G458" s="77"/>
      <c r="H458" s="77"/>
      <c r="I458" s="77"/>
      <c r="J458" s="77"/>
    </row>
    <row r="459">
      <c r="A459" s="77"/>
      <c r="B459" s="77"/>
      <c r="C459" s="77"/>
      <c r="D459" s="77"/>
      <c r="E459" s="77"/>
      <c r="F459" s="77"/>
      <c r="G459" s="77"/>
      <c r="H459" s="77"/>
      <c r="I459" s="77"/>
      <c r="J459" s="77"/>
    </row>
    <row r="460">
      <c r="A460" s="77"/>
      <c r="B460" s="77"/>
      <c r="C460" s="77"/>
      <c r="D460" s="77"/>
      <c r="E460" s="77"/>
      <c r="F460" s="77"/>
      <c r="G460" s="77"/>
      <c r="H460" s="77"/>
      <c r="I460" s="77"/>
      <c r="J460" s="77"/>
    </row>
    <row r="461">
      <c r="A461" s="77"/>
      <c r="B461" s="77"/>
      <c r="C461" s="77"/>
      <c r="D461" s="77"/>
      <c r="E461" s="77"/>
      <c r="F461" s="77"/>
      <c r="G461" s="77"/>
      <c r="H461" s="77"/>
      <c r="I461" s="77"/>
      <c r="J461" s="77"/>
    </row>
    <row r="462">
      <c r="A462" s="77"/>
      <c r="B462" s="77"/>
      <c r="C462" s="77"/>
      <c r="D462" s="77"/>
      <c r="E462" s="77"/>
      <c r="F462" s="77"/>
      <c r="G462" s="77"/>
      <c r="H462" s="77"/>
      <c r="I462" s="77"/>
      <c r="J462" s="77"/>
    </row>
    <row r="463">
      <c r="A463" s="77"/>
      <c r="B463" s="77"/>
      <c r="C463" s="77"/>
      <c r="D463" s="77"/>
      <c r="E463" s="77"/>
      <c r="F463" s="77"/>
      <c r="G463" s="77"/>
      <c r="H463" s="77"/>
      <c r="I463" s="77"/>
      <c r="J463" s="77"/>
    </row>
    <row r="464">
      <c r="A464" s="77"/>
      <c r="B464" s="77"/>
      <c r="C464" s="77"/>
      <c r="D464" s="77"/>
      <c r="E464" s="77"/>
      <c r="F464" s="77"/>
      <c r="G464" s="77"/>
      <c r="H464" s="77"/>
      <c r="I464" s="77"/>
      <c r="J464" s="77"/>
    </row>
    <row r="465">
      <c r="A465" s="77"/>
      <c r="B465" s="77"/>
      <c r="C465" s="77"/>
      <c r="D465" s="77"/>
      <c r="E465" s="77"/>
      <c r="F465" s="77"/>
      <c r="G465" s="77"/>
      <c r="H465" s="77"/>
      <c r="I465" s="77"/>
      <c r="J465" s="77"/>
    </row>
    <row r="466">
      <c r="A466" s="77"/>
      <c r="B466" s="77"/>
      <c r="C466" s="77"/>
      <c r="D466" s="77"/>
      <c r="E466" s="77"/>
      <c r="F466" s="77"/>
      <c r="G466" s="77"/>
      <c r="H466" s="77"/>
      <c r="I466" s="77"/>
      <c r="J466" s="77"/>
    </row>
    <row r="467">
      <c r="A467" s="77"/>
      <c r="B467" s="77"/>
      <c r="C467" s="77"/>
      <c r="D467" s="77"/>
      <c r="E467" s="77"/>
      <c r="F467" s="77"/>
      <c r="G467" s="77"/>
      <c r="H467" s="77"/>
      <c r="I467" s="77"/>
      <c r="J467" s="77"/>
    </row>
    <row r="468">
      <c r="A468" s="77"/>
      <c r="B468" s="77"/>
      <c r="C468" s="77"/>
      <c r="D468" s="77"/>
      <c r="E468" s="77"/>
      <c r="F468" s="77"/>
      <c r="G468" s="77"/>
      <c r="H468" s="77"/>
      <c r="I468" s="77"/>
      <c r="J468" s="77"/>
    </row>
    <row r="469">
      <c r="A469" s="77"/>
      <c r="B469" s="77"/>
      <c r="C469" s="77"/>
      <c r="D469" s="77"/>
      <c r="E469" s="77"/>
      <c r="F469" s="77"/>
      <c r="G469" s="77"/>
      <c r="H469" s="77"/>
      <c r="I469" s="77"/>
      <c r="J469" s="77"/>
    </row>
    <row r="470">
      <c r="A470" s="77"/>
      <c r="B470" s="77"/>
      <c r="C470" s="77"/>
      <c r="D470" s="77"/>
      <c r="E470" s="77"/>
      <c r="F470" s="77"/>
      <c r="G470" s="77"/>
      <c r="H470" s="77"/>
      <c r="I470" s="77"/>
      <c r="J470" s="77"/>
    </row>
    <row r="471">
      <c r="A471" s="77"/>
      <c r="B471" s="77"/>
      <c r="C471" s="77"/>
      <c r="D471" s="77"/>
      <c r="E471" s="77"/>
      <c r="F471" s="77"/>
      <c r="G471" s="77"/>
      <c r="H471" s="77"/>
      <c r="I471" s="77"/>
      <c r="J471" s="77"/>
    </row>
    <row r="472">
      <c r="A472" s="77"/>
      <c r="B472" s="77"/>
      <c r="C472" s="77"/>
      <c r="D472" s="77"/>
      <c r="E472" s="77"/>
      <c r="F472" s="77"/>
      <c r="G472" s="77"/>
      <c r="H472" s="77"/>
      <c r="I472" s="77"/>
      <c r="J472" s="77"/>
    </row>
    <row r="473">
      <c r="A473" s="77"/>
      <c r="B473" s="77"/>
      <c r="C473" s="77"/>
      <c r="D473" s="77"/>
      <c r="E473" s="77"/>
      <c r="F473" s="77"/>
      <c r="G473" s="77"/>
      <c r="H473" s="77"/>
      <c r="I473" s="77"/>
      <c r="J473" s="77"/>
    </row>
    <row r="474">
      <c r="A474" s="77"/>
      <c r="B474" s="77"/>
      <c r="C474" s="77"/>
      <c r="D474" s="77"/>
      <c r="E474" s="77"/>
      <c r="F474" s="77"/>
      <c r="G474" s="77"/>
      <c r="H474" s="77"/>
      <c r="I474" s="77"/>
      <c r="J474" s="77"/>
    </row>
    <row r="475">
      <c r="A475" s="77"/>
      <c r="B475" s="77"/>
      <c r="C475" s="77"/>
      <c r="D475" s="77"/>
      <c r="E475" s="77"/>
      <c r="F475" s="77"/>
      <c r="G475" s="77"/>
      <c r="H475" s="77"/>
      <c r="I475" s="77"/>
      <c r="J475" s="77"/>
    </row>
    <row r="476">
      <c r="A476" s="77"/>
      <c r="B476" s="77"/>
      <c r="C476" s="77"/>
      <c r="D476" s="77"/>
      <c r="E476" s="77"/>
      <c r="F476" s="77"/>
      <c r="G476" s="77"/>
      <c r="H476" s="77"/>
      <c r="I476" s="77"/>
      <c r="J476" s="77"/>
    </row>
    <row r="477">
      <c r="A477" s="77"/>
      <c r="B477" s="77"/>
      <c r="C477" s="77"/>
      <c r="D477" s="77"/>
      <c r="E477" s="77"/>
      <c r="F477" s="77"/>
      <c r="G477" s="77"/>
      <c r="H477" s="77"/>
      <c r="I477" s="77"/>
      <c r="J477" s="77"/>
    </row>
    <row r="478">
      <c r="A478" s="77"/>
      <c r="B478" s="77"/>
      <c r="C478" s="77"/>
      <c r="D478" s="77"/>
      <c r="E478" s="77"/>
      <c r="F478" s="77"/>
      <c r="G478" s="77"/>
      <c r="H478" s="77"/>
      <c r="I478" s="77"/>
      <c r="J478" s="77"/>
    </row>
    <row r="479">
      <c r="A479" s="77"/>
      <c r="B479" s="77"/>
      <c r="C479" s="77"/>
      <c r="D479" s="77"/>
      <c r="E479" s="77"/>
      <c r="F479" s="77"/>
      <c r="G479" s="77"/>
      <c r="H479" s="77"/>
      <c r="I479" s="77"/>
      <c r="J479" s="77"/>
    </row>
    <row r="480">
      <c r="A480" s="77"/>
      <c r="B480" s="77"/>
      <c r="C480" s="77"/>
      <c r="D480" s="77"/>
      <c r="E480" s="77"/>
      <c r="F480" s="77"/>
      <c r="G480" s="77"/>
      <c r="H480" s="77"/>
      <c r="I480" s="77"/>
      <c r="J480" s="77"/>
    </row>
    <row r="481">
      <c r="A481" s="77"/>
      <c r="B481" s="77"/>
      <c r="C481" s="77"/>
      <c r="D481" s="77"/>
      <c r="E481" s="77"/>
      <c r="F481" s="77"/>
      <c r="G481" s="77"/>
      <c r="H481" s="77"/>
      <c r="I481" s="77"/>
      <c r="J481" s="77"/>
    </row>
    <row r="482">
      <c r="A482" s="77"/>
      <c r="B482" s="77"/>
      <c r="C482" s="77"/>
      <c r="D482" s="77"/>
      <c r="E482" s="77"/>
      <c r="F482" s="77"/>
      <c r="G482" s="77"/>
      <c r="H482" s="77"/>
      <c r="I482" s="77"/>
      <c r="J482" s="77"/>
    </row>
    <row r="483">
      <c r="A483" s="77"/>
      <c r="B483" s="77"/>
      <c r="C483" s="77"/>
      <c r="D483" s="77"/>
      <c r="E483" s="77"/>
      <c r="F483" s="77"/>
      <c r="G483" s="77"/>
      <c r="H483" s="77"/>
      <c r="I483" s="77"/>
      <c r="J483" s="77"/>
    </row>
    <row r="484">
      <c r="A484" s="77"/>
      <c r="B484" s="77"/>
      <c r="C484" s="77"/>
      <c r="D484" s="77"/>
      <c r="E484" s="77"/>
      <c r="F484" s="77"/>
      <c r="G484" s="77"/>
      <c r="H484" s="77"/>
      <c r="I484" s="77"/>
      <c r="J484" s="77"/>
    </row>
    <row r="485">
      <c r="A485" s="77"/>
      <c r="B485" s="77"/>
      <c r="C485" s="77"/>
      <c r="D485" s="77"/>
      <c r="E485" s="77"/>
      <c r="F485" s="77"/>
      <c r="G485" s="77"/>
      <c r="H485" s="77"/>
      <c r="I485" s="77"/>
      <c r="J485" s="77"/>
    </row>
    <row r="486">
      <c r="A486" s="77"/>
      <c r="B486" s="77"/>
      <c r="C486" s="77"/>
      <c r="D486" s="77"/>
      <c r="E486" s="77"/>
      <c r="F486" s="77"/>
      <c r="G486" s="77"/>
      <c r="H486" s="77"/>
      <c r="I486" s="77"/>
      <c r="J486" s="77"/>
    </row>
    <row r="487">
      <c r="A487" s="77"/>
      <c r="B487" s="77"/>
      <c r="C487" s="77"/>
      <c r="D487" s="77"/>
      <c r="E487" s="77"/>
      <c r="F487" s="77"/>
      <c r="G487" s="77"/>
      <c r="H487" s="77"/>
      <c r="I487" s="77"/>
      <c r="J487" s="77"/>
    </row>
    <row r="488">
      <c r="A488" s="77"/>
      <c r="B488" s="77"/>
      <c r="C488" s="77"/>
      <c r="D488" s="77"/>
      <c r="E488" s="77"/>
      <c r="F488" s="77"/>
      <c r="G488" s="77"/>
      <c r="H488" s="77"/>
      <c r="I488" s="77"/>
      <c r="J488" s="77"/>
    </row>
    <row r="489">
      <c r="A489" s="77"/>
      <c r="B489" s="77"/>
      <c r="C489" s="77"/>
      <c r="D489" s="77"/>
      <c r="E489" s="77"/>
      <c r="F489" s="77"/>
      <c r="G489" s="77"/>
      <c r="H489" s="77"/>
      <c r="I489" s="77"/>
      <c r="J489" s="77"/>
    </row>
    <row r="490">
      <c r="A490" s="77"/>
      <c r="B490" s="77"/>
      <c r="C490" s="77"/>
      <c r="D490" s="77"/>
      <c r="E490" s="77"/>
      <c r="F490" s="77"/>
      <c r="G490" s="77"/>
      <c r="H490" s="77"/>
      <c r="I490" s="77"/>
      <c r="J490" s="77"/>
    </row>
    <row r="491">
      <c r="A491" s="77"/>
      <c r="B491" s="77"/>
      <c r="C491" s="77"/>
      <c r="D491" s="77"/>
      <c r="E491" s="77"/>
      <c r="F491" s="77"/>
      <c r="G491" s="77"/>
      <c r="H491" s="77"/>
      <c r="I491" s="77"/>
      <c r="J491" s="77"/>
    </row>
    <row r="492">
      <c r="A492" s="77"/>
      <c r="B492" s="77"/>
      <c r="C492" s="77"/>
      <c r="D492" s="77"/>
      <c r="E492" s="77"/>
      <c r="F492" s="77"/>
      <c r="G492" s="77"/>
      <c r="H492" s="77"/>
      <c r="I492" s="77"/>
      <c r="J492" s="77"/>
    </row>
    <row r="493">
      <c r="A493" s="77"/>
      <c r="B493" s="77"/>
      <c r="C493" s="77"/>
      <c r="D493" s="77"/>
      <c r="E493" s="77"/>
      <c r="F493" s="77"/>
      <c r="G493" s="77"/>
      <c r="H493" s="77"/>
      <c r="I493" s="77"/>
      <c r="J493" s="77"/>
    </row>
    <row r="494">
      <c r="A494" s="77"/>
      <c r="B494" s="77"/>
      <c r="C494" s="77"/>
      <c r="D494" s="77"/>
      <c r="E494" s="77"/>
      <c r="F494" s="77"/>
      <c r="G494" s="77"/>
      <c r="H494" s="77"/>
      <c r="I494" s="77"/>
      <c r="J494" s="77"/>
    </row>
    <row r="495">
      <c r="A495" s="77"/>
      <c r="B495" s="77"/>
      <c r="C495" s="77"/>
      <c r="D495" s="77"/>
      <c r="E495" s="77"/>
      <c r="F495" s="77"/>
      <c r="G495" s="77"/>
      <c r="H495" s="77"/>
      <c r="I495" s="77"/>
      <c r="J495" s="77"/>
    </row>
    <row r="496">
      <c r="A496" s="77"/>
      <c r="B496" s="77"/>
      <c r="C496" s="77"/>
      <c r="D496" s="77"/>
      <c r="E496" s="77"/>
      <c r="F496" s="77"/>
      <c r="G496" s="77"/>
      <c r="H496" s="77"/>
      <c r="I496" s="77"/>
      <c r="J496" s="77"/>
    </row>
    <row r="497">
      <c r="A497" s="77"/>
      <c r="B497" s="77"/>
      <c r="C497" s="77"/>
      <c r="D497" s="77"/>
      <c r="E497" s="77"/>
      <c r="F497" s="77"/>
      <c r="G497" s="77"/>
      <c r="H497" s="77"/>
      <c r="I497" s="77"/>
      <c r="J497" s="77"/>
    </row>
    <row r="498">
      <c r="A498" s="77"/>
      <c r="B498" s="77"/>
      <c r="C498" s="77"/>
      <c r="D498" s="77"/>
      <c r="E498" s="77"/>
      <c r="F498" s="77"/>
      <c r="G498" s="77"/>
      <c r="H498" s="77"/>
      <c r="I498" s="77"/>
      <c r="J498" s="77"/>
    </row>
    <row r="499">
      <c r="A499" s="77"/>
      <c r="B499" s="77"/>
      <c r="C499" s="77"/>
      <c r="D499" s="77"/>
      <c r="E499" s="77"/>
      <c r="F499" s="77"/>
      <c r="G499" s="77"/>
      <c r="H499" s="77"/>
      <c r="I499" s="77"/>
      <c r="J499" s="77"/>
    </row>
    <row r="500">
      <c r="A500" s="77"/>
      <c r="B500" s="77"/>
      <c r="C500" s="77"/>
      <c r="D500" s="77"/>
      <c r="E500" s="77"/>
      <c r="F500" s="77"/>
      <c r="G500" s="77"/>
      <c r="H500" s="77"/>
      <c r="I500" s="77"/>
      <c r="J500" s="77"/>
    </row>
    <row r="501">
      <c r="A501" s="77"/>
      <c r="B501" s="77"/>
      <c r="C501" s="77"/>
      <c r="D501" s="77"/>
      <c r="E501" s="77"/>
      <c r="F501" s="77"/>
      <c r="G501" s="77"/>
      <c r="H501" s="77"/>
      <c r="I501" s="77"/>
      <c r="J501" s="77"/>
    </row>
    <row r="502">
      <c r="A502" s="77"/>
      <c r="B502" s="77"/>
      <c r="C502" s="77"/>
      <c r="D502" s="77"/>
      <c r="E502" s="77"/>
      <c r="F502" s="77"/>
      <c r="G502" s="77"/>
      <c r="H502" s="77"/>
      <c r="I502" s="77"/>
      <c r="J502" s="77"/>
    </row>
    <row r="503">
      <c r="A503" s="77"/>
      <c r="B503" s="77"/>
      <c r="C503" s="77"/>
      <c r="D503" s="77"/>
      <c r="E503" s="77"/>
      <c r="F503" s="77"/>
      <c r="G503" s="77"/>
      <c r="H503" s="77"/>
      <c r="I503" s="77"/>
      <c r="J503" s="77"/>
    </row>
    <row r="504">
      <c r="A504" s="77"/>
      <c r="B504" s="77"/>
      <c r="C504" s="77"/>
      <c r="D504" s="77"/>
      <c r="E504" s="77"/>
      <c r="F504" s="77"/>
      <c r="G504" s="77"/>
      <c r="H504" s="77"/>
      <c r="I504" s="77"/>
      <c r="J504" s="77"/>
    </row>
    <row r="505">
      <c r="A505" s="77"/>
      <c r="B505" s="77"/>
      <c r="C505" s="77"/>
      <c r="D505" s="77"/>
      <c r="E505" s="77"/>
      <c r="F505" s="77"/>
      <c r="G505" s="77"/>
      <c r="H505" s="77"/>
      <c r="I505" s="77"/>
      <c r="J505" s="77"/>
    </row>
    <row r="506">
      <c r="A506" s="77"/>
      <c r="B506" s="77"/>
      <c r="C506" s="77"/>
      <c r="D506" s="77"/>
      <c r="E506" s="77"/>
      <c r="F506" s="77"/>
      <c r="G506" s="77"/>
      <c r="H506" s="77"/>
      <c r="I506" s="77"/>
      <c r="J506" s="77"/>
    </row>
    <row r="507">
      <c r="A507" s="77"/>
      <c r="B507" s="77"/>
      <c r="C507" s="77"/>
      <c r="D507" s="77"/>
      <c r="E507" s="77"/>
      <c r="F507" s="77"/>
      <c r="G507" s="77"/>
      <c r="H507" s="77"/>
      <c r="I507" s="77"/>
      <c r="J507" s="77"/>
    </row>
    <row r="508">
      <c r="A508" s="77"/>
      <c r="B508" s="77"/>
      <c r="C508" s="77"/>
      <c r="D508" s="77"/>
      <c r="E508" s="77"/>
      <c r="F508" s="77"/>
      <c r="G508" s="77"/>
      <c r="H508" s="77"/>
      <c r="I508" s="77"/>
      <c r="J508" s="77"/>
    </row>
    <row r="509">
      <c r="A509" s="77"/>
      <c r="B509" s="77"/>
      <c r="C509" s="77"/>
      <c r="D509" s="77"/>
      <c r="E509" s="77"/>
      <c r="F509" s="77"/>
      <c r="G509" s="77"/>
      <c r="H509" s="77"/>
      <c r="I509" s="77"/>
      <c r="J509" s="77"/>
    </row>
    <row r="510">
      <c r="A510" s="77"/>
      <c r="B510" s="77"/>
      <c r="C510" s="77"/>
      <c r="D510" s="77"/>
      <c r="E510" s="77"/>
      <c r="F510" s="77"/>
      <c r="G510" s="77"/>
      <c r="H510" s="77"/>
      <c r="I510" s="77"/>
      <c r="J510" s="77"/>
    </row>
    <row r="511">
      <c r="A511" s="77"/>
      <c r="B511" s="77"/>
      <c r="C511" s="77"/>
      <c r="D511" s="77"/>
      <c r="E511" s="77"/>
      <c r="F511" s="77"/>
      <c r="G511" s="77"/>
      <c r="H511" s="77"/>
      <c r="I511" s="77"/>
      <c r="J511" s="77"/>
    </row>
    <row r="512">
      <c r="A512" s="77"/>
      <c r="B512" s="77"/>
      <c r="C512" s="77"/>
      <c r="D512" s="77"/>
      <c r="E512" s="77"/>
      <c r="F512" s="77"/>
      <c r="G512" s="77"/>
      <c r="H512" s="77"/>
      <c r="I512" s="77"/>
      <c r="J512" s="77"/>
    </row>
    <row r="513">
      <c r="A513" s="77"/>
      <c r="B513" s="77"/>
      <c r="C513" s="77"/>
      <c r="D513" s="77"/>
      <c r="E513" s="77"/>
      <c r="F513" s="77"/>
      <c r="G513" s="77"/>
      <c r="H513" s="77"/>
      <c r="I513" s="77"/>
      <c r="J513" s="77"/>
    </row>
    <row r="514">
      <c r="A514" s="77"/>
      <c r="B514" s="77"/>
      <c r="C514" s="77"/>
      <c r="D514" s="77"/>
      <c r="E514" s="77"/>
      <c r="F514" s="77"/>
      <c r="G514" s="77"/>
      <c r="H514" s="77"/>
      <c r="I514" s="77"/>
      <c r="J514" s="77"/>
    </row>
    <row r="515">
      <c r="A515" s="77"/>
      <c r="B515" s="77"/>
      <c r="C515" s="77"/>
      <c r="D515" s="77"/>
      <c r="E515" s="77"/>
      <c r="F515" s="77"/>
      <c r="G515" s="77"/>
      <c r="H515" s="77"/>
      <c r="I515" s="77"/>
      <c r="J515" s="77"/>
    </row>
    <row r="516">
      <c r="A516" s="77"/>
      <c r="B516" s="77"/>
      <c r="C516" s="77"/>
      <c r="D516" s="77"/>
      <c r="E516" s="77"/>
      <c r="F516" s="77"/>
      <c r="G516" s="77"/>
      <c r="H516" s="77"/>
      <c r="I516" s="77"/>
      <c r="J516" s="77"/>
    </row>
    <row r="517">
      <c r="A517" s="77"/>
      <c r="B517" s="77"/>
      <c r="C517" s="77"/>
      <c r="D517" s="77"/>
      <c r="E517" s="77"/>
      <c r="F517" s="77"/>
      <c r="G517" s="77"/>
      <c r="H517" s="77"/>
      <c r="I517" s="77"/>
      <c r="J517" s="77"/>
    </row>
    <row r="518">
      <c r="A518" s="77"/>
      <c r="B518" s="77"/>
      <c r="C518" s="77"/>
      <c r="D518" s="77"/>
      <c r="E518" s="77"/>
      <c r="F518" s="77"/>
      <c r="G518" s="77"/>
      <c r="H518" s="77"/>
      <c r="I518" s="77"/>
      <c r="J518" s="77"/>
    </row>
    <row r="519">
      <c r="A519" s="77"/>
      <c r="B519" s="77"/>
      <c r="C519" s="77"/>
      <c r="D519" s="77"/>
      <c r="E519" s="77"/>
      <c r="F519" s="77"/>
      <c r="G519" s="77"/>
      <c r="H519" s="77"/>
      <c r="I519" s="77"/>
      <c r="J519" s="77"/>
    </row>
    <row r="520">
      <c r="A520" s="77"/>
      <c r="B520" s="77"/>
      <c r="C520" s="77"/>
      <c r="D520" s="77"/>
      <c r="E520" s="77"/>
      <c r="F520" s="77"/>
      <c r="G520" s="77"/>
      <c r="H520" s="77"/>
      <c r="I520" s="77"/>
      <c r="J520" s="77"/>
    </row>
    <row r="521">
      <c r="A521" s="77"/>
      <c r="B521" s="77"/>
      <c r="C521" s="77"/>
      <c r="D521" s="77"/>
      <c r="E521" s="77"/>
      <c r="F521" s="77"/>
      <c r="G521" s="77"/>
      <c r="H521" s="77"/>
      <c r="I521" s="77"/>
      <c r="J521" s="77"/>
    </row>
    <row r="522">
      <c r="A522" s="77"/>
      <c r="B522" s="77"/>
      <c r="C522" s="77"/>
      <c r="D522" s="77"/>
      <c r="E522" s="77"/>
      <c r="F522" s="77"/>
      <c r="G522" s="77"/>
      <c r="H522" s="77"/>
      <c r="I522" s="77"/>
      <c r="J522" s="77"/>
    </row>
    <row r="523">
      <c r="A523" s="77"/>
      <c r="B523" s="77"/>
      <c r="C523" s="77"/>
      <c r="D523" s="77"/>
      <c r="E523" s="77"/>
      <c r="F523" s="77"/>
      <c r="G523" s="77"/>
      <c r="H523" s="77"/>
      <c r="I523" s="77"/>
      <c r="J523" s="77"/>
    </row>
    <row r="524">
      <c r="A524" s="77"/>
      <c r="B524" s="77"/>
      <c r="C524" s="77"/>
      <c r="D524" s="77"/>
      <c r="E524" s="77"/>
      <c r="F524" s="77"/>
      <c r="G524" s="77"/>
      <c r="H524" s="77"/>
      <c r="I524" s="77"/>
      <c r="J524" s="77"/>
    </row>
    <row r="525">
      <c r="A525" s="77"/>
      <c r="B525" s="77"/>
      <c r="C525" s="77"/>
      <c r="D525" s="77"/>
      <c r="E525" s="77"/>
      <c r="F525" s="77"/>
      <c r="G525" s="77"/>
      <c r="H525" s="77"/>
      <c r="I525" s="77"/>
      <c r="J525" s="77"/>
    </row>
    <row r="526">
      <c r="A526" s="77"/>
      <c r="B526" s="77"/>
      <c r="C526" s="77"/>
      <c r="D526" s="77"/>
      <c r="E526" s="77"/>
      <c r="F526" s="77"/>
      <c r="G526" s="77"/>
      <c r="H526" s="77"/>
      <c r="I526" s="77"/>
      <c r="J526" s="77"/>
    </row>
    <row r="527">
      <c r="A527" s="77"/>
      <c r="B527" s="77"/>
      <c r="C527" s="77"/>
      <c r="D527" s="77"/>
      <c r="E527" s="77"/>
      <c r="F527" s="77"/>
      <c r="G527" s="77"/>
      <c r="H527" s="77"/>
      <c r="I527" s="77"/>
      <c r="J527" s="77"/>
    </row>
    <row r="528">
      <c r="A528" s="77"/>
      <c r="B528" s="77"/>
      <c r="C528" s="77"/>
      <c r="D528" s="77"/>
      <c r="E528" s="77"/>
      <c r="F528" s="77"/>
      <c r="G528" s="77"/>
      <c r="H528" s="77"/>
      <c r="I528" s="77"/>
      <c r="J528" s="77"/>
    </row>
    <row r="529">
      <c r="A529" s="77"/>
      <c r="B529" s="77"/>
      <c r="C529" s="77"/>
      <c r="D529" s="77"/>
      <c r="E529" s="77"/>
      <c r="F529" s="77"/>
      <c r="G529" s="77"/>
      <c r="H529" s="77"/>
      <c r="I529" s="77"/>
      <c r="J529" s="77"/>
    </row>
    <row r="530">
      <c r="A530" s="77"/>
      <c r="B530" s="77"/>
      <c r="C530" s="77"/>
      <c r="D530" s="77"/>
      <c r="E530" s="77"/>
      <c r="F530" s="77"/>
      <c r="G530" s="77"/>
      <c r="H530" s="77"/>
      <c r="I530" s="77"/>
      <c r="J530" s="77"/>
    </row>
    <row r="531">
      <c r="A531" s="77"/>
      <c r="B531" s="77"/>
      <c r="C531" s="77"/>
      <c r="D531" s="77"/>
      <c r="E531" s="77"/>
      <c r="F531" s="77"/>
      <c r="G531" s="77"/>
      <c r="H531" s="77"/>
      <c r="I531" s="77"/>
      <c r="J531" s="77"/>
    </row>
    <row r="532">
      <c r="A532" s="77"/>
      <c r="B532" s="77"/>
      <c r="C532" s="77"/>
      <c r="D532" s="77"/>
      <c r="E532" s="77"/>
      <c r="F532" s="77"/>
      <c r="G532" s="77"/>
      <c r="H532" s="77"/>
      <c r="I532" s="77"/>
      <c r="J532" s="77"/>
    </row>
    <row r="533">
      <c r="A533" s="77"/>
      <c r="B533" s="77"/>
      <c r="C533" s="77"/>
      <c r="D533" s="77"/>
      <c r="E533" s="77"/>
      <c r="F533" s="77"/>
      <c r="G533" s="77"/>
      <c r="H533" s="77"/>
      <c r="I533" s="77"/>
      <c r="J533" s="77"/>
    </row>
    <row r="534">
      <c r="A534" s="77"/>
      <c r="B534" s="77"/>
      <c r="C534" s="77"/>
      <c r="D534" s="77"/>
      <c r="E534" s="77"/>
      <c r="F534" s="77"/>
      <c r="G534" s="77"/>
      <c r="H534" s="77"/>
      <c r="I534" s="77"/>
      <c r="J534" s="77"/>
    </row>
    <row r="535">
      <c r="A535" s="77"/>
      <c r="B535" s="77"/>
      <c r="C535" s="77"/>
      <c r="D535" s="77"/>
      <c r="E535" s="77"/>
      <c r="F535" s="77"/>
      <c r="G535" s="77"/>
      <c r="H535" s="77"/>
      <c r="I535" s="77"/>
      <c r="J535" s="77"/>
    </row>
    <row r="536">
      <c r="A536" s="77"/>
      <c r="B536" s="77"/>
      <c r="C536" s="77"/>
      <c r="D536" s="77"/>
      <c r="E536" s="77"/>
      <c r="F536" s="77"/>
      <c r="G536" s="77"/>
      <c r="H536" s="77"/>
      <c r="I536" s="77"/>
      <c r="J536" s="77"/>
    </row>
    <row r="537">
      <c r="A537" s="77"/>
      <c r="B537" s="77"/>
      <c r="C537" s="77"/>
      <c r="D537" s="77"/>
      <c r="E537" s="77"/>
      <c r="F537" s="77"/>
      <c r="G537" s="77"/>
      <c r="H537" s="77"/>
      <c r="I537" s="77"/>
      <c r="J537" s="77"/>
    </row>
    <row r="538">
      <c r="A538" s="77"/>
      <c r="B538" s="77"/>
      <c r="C538" s="77"/>
      <c r="D538" s="77"/>
      <c r="E538" s="77"/>
      <c r="F538" s="77"/>
      <c r="G538" s="77"/>
      <c r="H538" s="77"/>
      <c r="I538" s="77"/>
      <c r="J538" s="77"/>
    </row>
    <row r="539">
      <c r="A539" s="77"/>
      <c r="B539" s="77"/>
      <c r="C539" s="77"/>
      <c r="D539" s="77"/>
      <c r="E539" s="77"/>
      <c r="F539" s="77"/>
      <c r="G539" s="77"/>
      <c r="H539" s="77"/>
      <c r="I539" s="77"/>
      <c r="J539" s="77"/>
    </row>
    <row r="540">
      <c r="A540" s="77"/>
      <c r="B540" s="77"/>
      <c r="C540" s="77"/>
      <c r="D540" s="77"/>
      <c r="E540" s="77"/>
      <c r="F540" s="77"/>
      <c r="G540" s="77"/>
      <c r="H540" s="77"/>
      <c r="I540" s="77"/>
      <c r="J540" s="77"/>
    </row>
    <row r="541">
      <c r="A541" s="77"/>
      <c r="B541" s="77"/>
      <c r="C541" s="77"/>
      <c r="D541" s="77"/>
      <c r="E541" s="77"/>
      <c r="F541" s="77"/>
      <c r="G541" s="77"/>
      <c r="H541" s="77"/>
      <c r="I541" s="77"/>
      <c r="J541" s="77"/>
    </row>
    <row r="542">
      <c r="A542" s="77"/>
      <c r="B542" s="77"/>
      <c r="C542" s="77"/>
      <c r="D542" s="77"/>
      <c r="E542" s="77"/>
      <c r="F542" s="77"/>
      <c r="G542" s="77"/>
      <c r="H542" s="77"/>
      <c r="I542" s="77"/>
      <c r="J542" s="77"/>
    </row>
    <row r="543">
      <c r="A543" s="77"/>
      <c r="B543" s="77"/>
      <c r="C543" s="77"/>
      <c r="D543" s="77"/>
      <c r="E543" s="77"/>
      <c r="F543" s="77"/>
      <c r="G543" s="77"/>
      <c r="H543" s="77"/>
      <c r="I543" s="77"/>
      <c r="J543" s="77"/>
    </row>
    <row r="544">
      <c r="A544" s="77"/>
      <c r="B544" s="77"/>
      <c r="C544" s="77"/>
      <c r="D544" s="77"/>
      <c r="E544" s="77"/>
      <c r="F544" s="77"/>
      <c r="G544" s="77"/>
      <c r="H544" s="77"/>
      <c r="I544" s="77"/>
      <c r="J544" s="77"/>
    </row>
    <row r="545">
      <c r="A545" s="77"/>
      <c r="B545" s="77"/>
      <c r="C545" s="77"/>
      <c r="D545" s="77"/>
      <c r="E545" s="77"/>
      <c r="F545" s="77"/>
      <c r="G545" s="77"/>
      <c r="H545" s="77"/>
      <c r="I545" s="77"/>
      <c r="J545" s="77"/>
    </row>
    <row r="546">
      <c r="A546" s="77"/>
      <c r="B546" s="77"/>
      <c r="C546" s="77"/>
      <c r="D546" s="77"/>
      <c r="E546" s="77"/>
      <c r="F546" s="77"/>
      <c r="G546" s="77"/>
      <c r="H546" s="77"/>
      <c r="I546" s="77"/>
      <c r="J546" s="77"/>
    </row>
    <row r="547">
      <c r="A547" s="77"/>
      <c r="B547" s="77"/>
      <c r="C547" s="77"/>
      <c r="D547" s="77"/>
      <c r="E547" s="77"/>
      <c r="F547" s="77"/>
      <c r="G547" s="77"/>
      <c r="H547" s="77"/>
      <c r="I547" s="77"/>
      <c r="J547" s="77"/>
    </row>
    <row r="548">
      <c r="A548" s="77"/>
      <c r="B548" s="77"/>
      <c r="C548" s="77"/>
      <c r="D548" s="77"/>
      <c r="E548" s="77"/>
      <c r="F548" s="77"/>
      <c r="G548" s="77"/>
      <c r="H548" s="77"/>
      <c r="I548" s="77"/>
      <c r="J548" s="77"/>
    </row>
    <row r="549">
      <c r="A549" s="77"/>
      <c r="B549" s="77"/>
      <c r="C549" s="77"/>
      <c r="D549" s="77"/>
      <c r="E549" s="77"/>
      <c r="F549" s="77"/>
      <c r="G549" s="77"/>
      <c r="H549" s="77"/>
      <c r="I549" s="77"/>
      <c r="J549" s="77"/>
    </row>
    <row r="550">
      <c r="A550" s="77"/>
      <c r="B550" s="77"/>
      <c r="C550" s="77"/>
      <c r="D550" s="77"/>
      <c r="E550" s="77"/>
      <c r="F550" s="77"/>
      <c r="G550" s="77"/>
      <c r="H550" s="77"/>
      <c r="I550" s="77"/>
      <c r="J550" s="77"/>
    </row>
    <row r="551">
      <c r="A551" s="77"/>
      <c r="B551" s="77"/>
      <c r="C551" s="77"/>
      <c r="D551" s="77"/>
      <c r="E551" s="77"/>
      <c r="F551" s="77"/>
      <c r="G551" s="77"/>
      <c r="H551" s="77"/>
      <c r="I551" s="77"/>
      <c r="J551" s="77"/>
    </row>
    <row r="552">
      <c r="A552" s="77"/>
      <c r="B552" s="77"/>
      <c r="C552" s="77"/>
      <c r="D552" s="77"/>
      <c r="E552" s="77"/>
      <c r="F552" s="77"/>
      <c r="G552" s="77"/>
      <c r="H552" s="77"/>
      <c r="I552" s="77"/>
      <c r="J552" s="77"/>
    </row>
    <row r="553">
      <c r="A553" s="77"/>
      <c r="B553" s="77"/>
      <c r="C553" s="77"/>
      <c r="D553" s="77"/>
      <c r="E553" s="77"/>
      <c r="F553" s="77"/>
      <c r="G553" s="77"/>
      <c r="H553" s="77"/>
      <c r="I553" s="77"/>
      <c r="J553" s="77"/>
    </row>
    <row r="554">
      <c r="A554" s="77"/>
      <c r="B554" s="77"/>
      <c r="C554" s="77"/>
      <c r="D554" s="77"/>
      <c r="E554" s="77"/>
      <c r="F554" s="77"/>
      <c r="G554" s="77"/>
      <c r="H554" s="77"/>
      <c r="I554" s="77"/>
      <c r="J554" s="77"/>
    </row>
    <row r="555">
      <c r="A555" s="77"/>
      <c r="B555" s="77"/>
      <c r="C555" s="77"/>
      <c r="D555" s="77"/>
      <c r="E555" s="77"/>
      <c r="F555" s="77"/>
      <c r="G555" s="77"/>
      <c r="H555" s="77"/>
      <c r="I555" s="77"/>
      <c r="J555" s="77"/>
    </row>
    <row r="556">
      <c r="A556" s="77"/>
      <c r="B556" s="77"/>
      <c r="C556" s="77"/>
      <c r="D556" s="77"/>
      <c r="E556" s="77"/>
      <c r="F556" s="77"/>
      <c r="G556" s="77"/>
      <c r="H556" s="77"/>
      <c r="I556" s="77"/>
      <c r="J556" s="77"/>
    </row>
    <row r="557">
      <c r="A557" s="77"/>
      <c r="B557" s="77"/>
      <c r="C557" s="77"/>
      <c r="D557" s="77"/>
      <c r="E557" s="77"/>
      <c r="F557" s="77"/>
      <c r="G557" s="77"/>
      <c r="H557" s="77"/>
      <c r="I557" s="77"/>
      <c r="J557" s="77"/>
    </row>
    <row r="558">
      <c r="A558" s="77"/>
      <c r="B558" s="77"/>
      <c r="C558" s="77"/>
      <c r="D558" s="77"/>
      <c r="E558" s="77"/>
      <c r="F558" s="77"/>
      <c r="G558" s="77"/>
      <c r="H558" s="77"/>
      <c r="I558" s="77"/>
      <c r="J558" s="77"/>
    </row>
    <row r="559">
      <c r="A559" s="77"/>
      <c r="B559" s="77"/>
      <c r="C559" s="77"/>
      <c r="D559" s="77"/>
      <c r="E559" s="77"/>
      <c r="F559" s="77"/>
      <c r="G559" s="77"/>
      <c r="H559" s="77"/>
      <c r="I559" s="77"/>
      <c r="J559" s="77"/>
    </row>
    <row r="560">
      <c r="A560" s="77"/>
      <c r="B560" s="77"/>
      <c r="C560" s="77"/>
      <c r="D560" s="77"/>
      <c r="E560" s="77"/>
      <c r="F560" s="77"/>
      <c r="G560" s="77"/>
      <c r="H560" s="77"/>
      <c r="I560" s="77"/>
      <c r="J560" s="77"/>
    </row>
    <row r="561">
      <c r="A561" s="77"/>
      <c r="B561" s="77"/>
      <c r="C561" s="77"/>
      <c r="D561" s="77"/>
      <c r="E561" s="77"/>
      <c r="F561" s="77"/>
      <c r="G561" s="77"/>
      <c r="H561" s="77"/>
      <c r="I561" s="77"/>
      <c r="J561" s="77"/>
    </row>
    <row r="562">
      <c r="A562" s="77"/>
      <c r="B562" s="77"/>
      <c r="C562" s="77"/>
      <c r="D562" s="77"/>
      <c r="E562" s="77"/>
      <c r="F562" s="77"/>
      <c r="G562" s="77"/>
      <c r="H562" s="77"/>
      <c r="I562" s="77"/>
      <c r="J562" s="77"/>
    </row>
    <row r="563">
      <c r="A563" s="77"/>
      <c r="B563" s="77"/>
      <c r="C563" s="77"/>
      <c r="D563" s="77"/>
      <c r="E563" s="77"/>
      <c r="F563" s="77"/>
      <c r="G563" s="77"/>
      <c r="H563" s="77"/>
      <c r="I563" s="77"/>
      <c r="J563" s="77"/>
    </row>
    <row r="564">
      <c r="A564" s="77"/>
      <c r="B564" s="77"/>
      <c r="C564" s="77"/>
      <c r="D564" s="77"/>
      <c r="E564" s="77"/>
      <c r="F564" s="77"/>
      <c r="G564" s="77"/>
      <c r="H564" s="77"/>
      <c r="I564" s="77"/>
      <c r="J564" s="77"/>
    </row>
    <row r="565">
      <c r="A565" s="77"/>
      <c r="B565" s="77"/>
      <c r="C565" s="77"/>
      <c r="D565" s="77"/>
      <c r="E565" s="77"/>
      <c r="F565" s="77"/>
      <c r="G565" s="77"/>
      <c r="H565" s="77"/>
      <c r="I565" s="77"/>
      <c r="J565" s="77"/>
    </row>
    <row r="566">
      <c r="A566" s="77"/>
      <c r="B566" s="77"/>
      <c r="C566" s="77"/>
      <c r="D566" s="77"/>
      <c r="E566" s="77"/>
      <c r="F566" s="77"/>
      <c r="G566" s="77"/>
      <c r="H566" s="77"/>
      <c r="I566" s="77"/>
      <c r="J566" s="77"/>
    </row>
    <row r="567">
      <c r="A567" s="77"/>
      <c r="B567" s="77"/>
      <c r="C567" s="77"/>
      <c r="D567" s="77"/>
      <c r="E567" s="77"/>
      <c r="F567" s="77"/>
      <c r="G567" s="77"/>
      <c r="H567" s="77"/>
      <c r="I567" s="77"/>
      <c r="J567" s="77"/>
    </row>
    <row r="568">
      <c r="A568" s="77"/>
      <c r="B568" s="77"/>
      <c r="C568" s="77"/>
      <c r="D568" s="77"/>
      <c r="E568" s="77"/>
      <c r="F568" s="77"/>
      <c r="G568" s="77"/>
      <c r="H568" s="77"/>
      <c r="I568" s="77"/>
      <c r="J568" s="77"/>
    </row>
    <row r="569">
      <c r="A569" s="77"/>
      <c r="B569" s="77"/>
      <c r="C569" s="77"/>
      <c r="D569" s="77"/>
      <c r="E569" s="77"/>
      <c r="F569" s="77"/>
      <c r="G569" s="77"/>
      <c r="H569" s="77"/>
      <c r="I569" s="77"/>
      <c r="J569" s="77"/>
    </row>
    <row r="570">
      <c r="A570" s="77"/>
      <c r="B570" s="77"/>
      <c r="C570" s="77"/>
      <c r="D570" s="77"/>
      <c r="E570" s="77"/>
      <c r="F570" s="77"/>
      <c r="G570" s="77"/>
      <c r="H570" s="77"/>
      <c r="I570" s="77"/>
      <c r="J570" s="77"/>
    </row>
    <row r="571">
      <c r="A571" s="77"/>
      <c r="B571" s="77"/>
      <c r="C571" s="77"/>
      <c r="D571" s="77"/>
      <c r="E571" s="77"/>
      <c r="F571" s="77"/>
      <c r="G571" s="77"/>
      <c r="H571" s="77"/>
      <c r="I571" s="77"/>
      <c r="J571" s="77"/>
    </row>
    <row r="572">
      <c r="A572" s="77"/>
      <c r="B572" s="77"/>
      <c r="C572" s="77"/>
      <c r="D572" s="77"/>
      <c r="E572" s="77"/>
      <c r="F572" s="77"/>
      <c r="G572" s="77"/>
      <c r="H572" s="77"/>
      <c r="I572" s="77"/>
      <c r="J572" s="77"/>
    </row>
    <row r="573">
      <c r="A573" s="77"/>
      <c r="B573" s="77"/>
      <c r="C573" s="77"/>
      <c r="D573" s="77"/>
      <c r="E573" s="77"/>
      <c r="F573" s="77"/>
      <c r="G573" s="77"/>
      <c r="H573" s="77"/>
      <c r="I573" s="77"/>
      <c r="J573" s="77"/>
    </row>
    <row r="574">
      <c r="A574" s="77"/>
      <c r="B574" s="77"/>
      <c r="C574" s="77"/>
      <c r="D574" s="77"/>
      <c r="E574" s="77"/>
      <c r="F574" s="77"/>
      <c r="G574" s="77"/>
      <c r="H574" s="77"/>
      <c r="I574" s="77"/>
      <c r="J574" s="77"/>
    </row>
    <row r="575">
      <c r="A575" s="77"/>
      <c r="B575" s="77"/>
      <c r="C575" s="77"/>
      <c r="D575" s="77"/>
      <c r="E575" s="77"/>
      <c r="F575" s="77"/>
      <c r="G575" s="77"/>
      <c r="H575" s="77"/>
      <c r="I575" s="77"/>
      <c r="J575" s="77"/>
    </row>
    <row r="576">
      <c r="A576" s="77"/>
      <c r="B576" s="77"/>
      <c r="C576" s="77"/>
      <c r="D576" s="77"/>
      <c r="E576" s="77"/>
      <c r="F576" s="77"/>
      <c r="G576" s="77"/>
      <c r="H576" s="77"/>
      <c r="I576" s="77"/>
      <c r="J576" s="77"/>
    </row>
    <row r="577">
      <c r="A577" s="77"/>
      <c r="B577" s="77"/>
      <c r="C577" s="77"/>
      <c r="D577" s="77"/>
      <c r="E577" s="77"/>
      <c r="F577" s="77"/>
      <c r="G577" s="77"/>
      <c r="H577" s="77"/>
      <c r="I577" s="77"/>
      <c r="J577" s="77"/>
    </row>
    <row r="578">
      <c r="A578" s="77"/>
      <c r="B578" s="77"/>
      <c r="C578" s="77"/>
      <c r="D578" s="77"/>
      <c r="E578" s="77"/>
      <c r="F578" s="77"/>
      <c r="G578" s="77"/>
      <c r="H578" s="77"/>
      <c r="I578" s="77"/>
      <c r="J578" s="77"/>
    </row>
    <row r="579">
      <c r="A579" s="77"/>
      <c r="B579" s="77"/>
      <c r="C579" s="77"/>
      <c r="D579" s="77"/>
      <c r="E579" s="77"/>
      <c r="F579" s="77"/>
      <c r="G579" s="77"/>
      <c r="H579" s="77"/>
      <c r="I579" s="77"/>
      <c r="J579" s="77"/>
    </row>
    <row r="580">
      <c r="A580" s="77"/>
      <c r="B580" s="77"/>
      <c r="C580" s="77"/>
      <c r="D580" s="77"/>
      <c r="E580" s="77"/>
      <c r="F580" s="77"/>
      <c r="G580" s="77"/>
      <c r="H580" s="77"/>
      <c r="I580" s="77"/>
      <c r="J580" s="77"/>
    </row>
    <row r="581">
      <c r="A581" s="77"/>
      <c r="B581" s="77"/>
      <c r="C581" s="77"/>
      <c r="D581" s="77"/>
      <c r="E581" s="77"/>
      <c r="F581" s="77"/>
      <c r="G581" s="77"/>
      <c r="H581" s="77"/>
      <c r="I581" s="77"/>
      <c r="J581" s="77"/>
    </row>
    <row r="582">
      <c r="A582" s="77"/>
      <c r="B582" s="77"/>
      <c r="C582" s="77"/>
      <c r="D582" s="77"/>
      <c r="E582" s="77"/>
      <c r="F582" s="77"/>
      <c r="G582" s="77"/>
      <c r="H582" s="77"/>
      <c r="I582" s="77"/>
      <c r="J582" s="77"/>
    </row>
    <row r="583">
      <c r="A583" s="77"/>
      <c r="B583" s="77"/>
      <c r="C583" s="77"/>
      <c r="D583" s="77"/>
      <c r="E583" s="77"/>
      <c r="F583" s="77"/>
      <c r="G583" s="77"/>
      <c r="H583" s="77"/>
      <c r="I583" s="77"/>
      <c r="J583" s="77"/>
    </row>
    <row r="584">
      <c r="A584" s="77"/>
      <c r="B584" s="77"/>
      <c r="C584" s="77"/>
      <c r="D584" s="77"/>
      <c r="E584" s="77"/>
      <c r="F584" s="77"/>
      <c r="G584" s="77"/>
      <c r="H584" s="77"/>
      <c r="I584" s="77"/>
      <c r="J584" s="77"/>
    </row>
    <row r="585">
      <c r="A585" s="77"/>
      <c r="B585" s="77"/>
      <c r="C585" s="77"/>
      <c r="D585" s="77"/>
      <c r="E585" s="77"/>
      <c r="F585" s="77"/>
      <c r="G585" s="77"/>
      <c r="H585" s="77"/>
      <c r="I585" s="77"/>
      <c r="J585" s="77"/>
    </row>
    <row r="586">
      <c r="A586" s="77"/>
      <c r="B586" s="77"/>
      <c r="C586" s="77"/>
      <c r="D586" s="77"/>
      <c r="E586" s="77"/>
      <c r="F586" s="77"/>
      <c r="G586" s="77"/>
      <c r="H586" s="77"/>
      <c r="I586" s="77"/>
      <c r="J586" s="77"/>
    </row>
    <row r="587">
      <c r="A587" s="77"/>
      <c r="B587" s="77"/>
      <c r="C587" s="77"/>
      <c r="D587" s="77"/>
      <c r="E587" s="77"/>
      <c r="F587" s="77"/>
      <c r="G587" s="77"/>
      <c r="H587" s="77"/>
      <c r="I587" s="77"/>
      <c r="J587" s="77"/>
    </row>
    <row r="588">
      <c r="A588" s="77"/>
      <c r="B588" s="77"/>
      <c r="C588" s="77"/>
      <c r="D588" s="77"/>
      <c r="E588" s="77"/>
      <c r="F588" s="77"/>
      <c r="G588" s="77"/>
      <c r="H588" s="77"/>
      <c r="I588" s="77"/>
      <c r="J588" s="77"/>
    </row>
    <row r="589">
      <c r="A589" s="77"/>
      <c r="B589" s="77"/>
      <c r="C589" s="77"/>
      <c r="D589" s="77"/>
      <c r="E589" s="77"/>
      <c r="F589" s="77"/>
      <c r="G589" s="77"/>
      <c r="H589" s="77"/>
      <c r="I589" s="77"/>
      <c r="J589" s="77"/>
    </row>
    <row r="590">
      <c r="A590" s="77"/>
      <c r="B590" s="77"/>
      <c r="C590" s="77"/>
      <c r="D590" s="77"/>
      <c r="E590" s="77"/>
      <c r="F590" s="77"/>
      <c r="G590" s="77"/>
      <c r="H590" s="77"/>
      <c r="I590" s="77"/>
      <c r="J590" s="77"/>
    </row>
    <row r="591">
      <c r="A591" s="77"/>
      <c r="B591" s="77"/>
      <c r="C591" s="77"/>
      <c r="D591" s="77"/>
      <c r="E591" s="77"/>
      <c r="F591" s="77"/>
      <c r="G591" s="77"/>
      <c r="H591" s="77"/>
      <c r="I591" s="77"/>
      <c r="J591" s="77"/>
    </row>
    <row r="592">
      <c r="A592" s="77"/>
      <c r="B592" s="77"/>
      <c r="C592" s="77"/>
      <c r="D592" s="77"/>
      <c r="E592" s="77"/>
      <c r="F592" s="77"/>
      <c r="G592" s="77"/>
      <c r="H592" s="77"/>
      <c r="I592" s="77"/>
      <c r="J592" s="77"/>
    </row>
    <row r="593">
      <c r="A593" s="77"/>
      <c r="B593" s="77"/>
      <c r="C593" s="77"/>
      <c r="D593" s="77"/>
      <c r="E593" s="77"/>
      <c r="F593" s="77"/>
      <c r="G593" s="77"/>
      <c r="H593" s="77"/>
      <c r="I593" s="77"/>
      <c r="J593" s="77"/>
    </row>
    <row r="594">
      <c r="A594" s="77"/>
      <c r="B594" s="77"/>
      <c r="C594" s="77"/>
      <c r="D594" s="77"/>
      <c r="E594" s="77"/>
      <c r="F594" s="77"/>
      <c r="G594" s="77"/>
      <c r="H594" s="77"/>
      <c r="I594" s="77"/>
      <c r="J594" s="77"/>
    </row>
    <row r="595">
      <c r="A595" s="77"/>
      <c r="B595" s="77"/>
      <c r="C595" s="77"/>
      <c r="D595" s="77"/>
      <c r="E595" s="77"/>
      <c r="F595" s="77"/>
      <c r="G595" s="77"/>
      <c r="H595" s="77"/>
      <c r="I595" s="77"/>
      <c r="J595" s="77"/>
    </row>
    <row r="596">
      <c r="A596" s="77"/>
      <c r="B596" s="77"/>
      <c r="C596" s="77"/>
      <c r="D596" s="77"/>
      <c r="E596" s="77"/>
      <c r="F596" s="77"/>
      <c r="G596" s="77"/>
      <c r="H596" s="77"/>
      <c r="I596" s="77"/>
      <c r="J596" s="77"/>
    </row>
    <row r="597">
      <c r="A597" s="77"/>
      <c r="B597" s="77"/>
      <c r="C597" s="77"/>
      <c r="D597" s="77"/>
      <c r="E597" s="77"/>
      <c r="F597" s="77"/>
      <c r="G597" s="77"/>
      <c r="H597" s="77"/>
      <c r="I597" s="77"/>
      <c r="J597" s="77"/>
    </row>
    <row r="598">
      <c r="A598" s="77"/>
      <c r="B598" s="77"/>
      <c r="C598" s="77"/>
      <c r="D598" s="77"/>
      <c r="E598" s="77"/>
      <c r="F598" s="77"/>
      <c r="G598" s="77"/>
      <c r="H598" s="77"/>
      <c r="I598" s="77"/>
      <c r="J598" s="77"/>
    </row>
    <row r="599">
      <c r="A599" s="77"/>
      <c r="B599" s="77"/>
      <c r="C599" s="77"/>
      <c r="D599" s="77"/>
      <c r="E599" s="77"/>
      <c r="F599" s="77"/>
      <c r="G599" s="77"/>
      <c r="H599" s="77"/>
      <c r="I599" s="77"/>
      <c r="J599" s="77"/>
    </row>
    <row r="600">
      <c r="A600" s="77"/>
      <c r="B600" s="77"/>
      <c r="C600" s="77"/>
      <c r="D600" s="77"/>
      <c r="E600" s="77"/>
      <c r="F600" s="77"/>
      <c r="G600" s="77"/>
      <c r="H600" s="77"/>
      <c r="I600" s="77"/>
      <c r="J600" s="77"/>
    </row>
    <row r="601">
      <c r="A601" s="77"/>
      <c r="B601" s="77"/>
      <c r="C601" s="77"/>
      <c r="D601" s="77"/>
      <c r="E601" s="77"/>
      <c r="F601" s="77"/>
      <c r="G601" s="77"/>
      <c r="H601" s="77"/>
      <c r="I601" s="77"/>
      <c r="J601" s="77"/>
    </row>
    <row r="602">
      <c r="A602" s="77"/>
      <c r="B602" s="77"/>
      <c r="C602" s="77"/>
      <c r="D602" s="77"/>
      <c r="E602" s="77"/>
      <c r="F602" s="77"/>
      <c r="G602" s="77"/>
      <c r="H602" s="77"/>
      <c r="I602" s="77"/>
      <c r="J602" s="77"/>
    </row>
    <row r="603">
      <c r="A603" s="77"/>
      <c r="B603" s="77"/>
      <c r="C603" s="77"/>
      <c r="D603" s="77"/>
      <c r="E603" s="77"/>
      <c r="F603" s="77"/>
      <c r="G603" s="77"/>
      <c r="H603" s="77"/>
      <c r="I603" s="77"/>
      <c r="J603" s="77"/>
    </row>
    <row r="604">
      <c r="A604" s="77"/>
      <c r="B604" s="77"/>
      <c r="C604" s="77"/>
      <c r="D604" s="77"/>
      <c r="E604" s="77"/>
      <c r="F604" s="77"/>
      <c r="G604" s="77"/>
      <c r="H604" s="77"/>
      <c r="I604" s="77"/>
      <c r="J604" s="77"/>
    </row>
    <row r="605">
      <c r="A605" s="77"/>
      <c r="B605" s="77"/>
      <c r="C605" s="77"/>
      <c r="D605" s="77"/>
      <c r="E605" s="77"/>
      <c r="F605" s="77"/>
      <c r="G605" s="77"/>
      <c r="H605" s="77"/>
      <c r="I605" s="77"/>
      <c r="J605" s="77"/>
    </row>
    <row r="606">
      <c r="A606" s="77"/>
      <c r="B606" s="77"/>
      <c r="C606" s="77"/>
      <c r="D606" s="77"/>
      <c r="E606" s="77"/>
      <c r="F606" s="77"/>
      <c r="G606" s="77"/>
      <c r="H606" s="77"/>
      <c r="I606" s="77"/>
      <c r="J606" s="77"/>
    </row>
    <row r="607">
      <c r="A607" s="77"/>
      <c r="B607" s="77"/>
      <c r="C607" s="77"/>
      <c r="D607" s="77"/>
      <c r="E607" s="77"/>
      <c r="F607" s="77"/>
      <c r="G607" s="77"/>
      <c r="H607" s="77"/>
      <c r="I607" s="77"/>
      <c r="J607" s="77"/>
    </row>
    <row r="608">
      <c r="A608" s="77"/>
      <c r="B608" s="77"/>
      <c r="C608" s="77"/>
      <c r="D608" s="77"/>
      <c r="E608" s="77"/>
      <c r="F608" s="77"/>
      <c r="G608" s="77"/>
      <c r="H608" s="77"/>
      <c r="I608" s="77"/>
      <c r="J608" s="77"/>
    </row>
    <row r="609">
      <c r="A609" s="77"/>
      <c r="B609" s="77"/>
      <c r="C609" s="77"/>
      <c r="D609" s="77"/>
      <c r="E609" s="77"/>
      <c r="F609" s="77"/>
      <c r="G609" s="77"/>
      <c r="H609" s="77"/>
      <c r="I609" s="77"/>
      <c r="J609" s="77"/>
    </row>
    <row r="610">
      <c r="A610" s="77"/>
      <c r="B610" s="77"/>
      <c r="C610" s="77"/>
      <c r="D610" s="77"/>
      <c r="E610" s="77"/>
      <c r="F610" s="77"/>
      <c r="G610" s="77"/>
      <c r="H610" s="77"/>
      <c r="I610" s="77"/>
      <c r="J610" s="77"/>
    </row>
    <row r="611">
      <c r="A611" s="77"/>
      <c r="B611" s="77"/>
      <c r="C611" s="77"/>
      <c r="D611" s="77"/>
      <c r="E611" s="77"/>
      <c r="F611" s="77"/>
      <c r="G611" s="77"/>
      <c r="H611" s="77"/>
      <c r="I611" s="77"/>
      <c r="J611" s="77"/>
    </row>
    <row r="612">
      <c r="A612" s="77"/>
      <c r="B612" s="77"/>
      <c r="C612" s="77"/>
      <c r="D612" s="77"/>
      <c r="E612" s="77"/>
      <c r="F612" s="77"/>
      <c r="G612" s="77"/>
      <c r="H612" s="77"/>
      <c r="I612" s="77"/>
      <c r="J612" s="77"/>
    </row>
    <row r="613">
      <c r="A613" s="77"/>
      <c r="B613" s="77"/>
      <c r="C613" s="77"/>
      <c r="D613" s="77"/>
      <c r="E613" s="77"/>
      <c r="F613" s="77"/>
      <c r="G613" s="77"/>
      <c r="H613" s="77"/>
      <c r="I613" s="77"/>
      <c r="J613" s="77"/>
    </row>
    <row r="614">
      <c r="A614" s="77"/>
      <c r="B614" s="77"/>
      <c r="C614" s="77"/>
      <c r="D614" s="77"/>
      <c r="E614" s="77"/>
      <c r="F614" s="77"/>
      <c r="G614" s="77"/>
      <c r="H614" s="77"/>
      <c r="I614" s="77"/>
      <c r="J614" s="77"/>
    </row>
    <row r="615">
      <c r="A615" s="77"/>
      <c r="B615" s="77"/>
      <c r="C615" s="77"/>
      <c r="D615" s="77"/>
      <c r="E615" s="77"/>
      <c r="F615" s="77"/>
      <c r="G615" s="77"/>
      <c r="H615" s="77"/>
      <c r="I615" s="77"/>
      <c r="J615" s="77"/>
    </row>
    <row r="616">
      <c r="A616" s="77"/>
      <c r="B616" s="77"/>
      <c r="C616" s="77"/>
      <c r="D616" s="77"/>
      <c r="E616" s="77"/>
      <c r="F616" s="77"/>
      <c r="G616" s="77"/>
      <c r="H616" s="77"/>
      <c r="I616" s="77"/>
      <c r="J616" s="77"/>
    </row>
    <row r="617">
      <c r="A617" s="77"/>
      <c r="B617" s="77"/>
      <c r="C617" s="77"/>
      <c r="D617" s="77"/>
      <c r="E617" s="77"/>
      <c r="F617" s="77"/>
      <c r="G617" s="77"/>
      <c r="H617" s="77"/>
      <c r="I617" s="77"/>
      <c r="J617" s="77"/>
    </row>
    <row r="618">
      <c r="A618" s="77"/>
      <c r="B618" s="77"/>
      <c r="C618" s="77"/>
      <c r="D618" s="77"/>
      <c r="E618" s="77"/>
      <c r="F618" s="77"/>
      <c r="G618" s="77"/>
      <c r="H618" s="77"/>
      <c r="I618" s="77"/>
      <c r="J618" s="77"/>
    </row>
    <row r="619">
      <c r="A619" s="77"/>
      <c r="B619" s="77"/>
      <c r="C619" s="77"/>
      <c r="D619" s="77"/>
      <c r="E619" s="77"/>
      <c r="F619" s="77"/>
      <c r="G619" s="77"/>
      <c r="H619" s="77"/>
      <c r="I619" s="77"/>
      <c r="J619" s="77"/>
    </row>
    <row r="620">
      <c r="A620" s="77"/>
      <c r="B620" s="77"/>
      <c r="C620" s="77"/>
      <c r="D620" s="77"/>
      <c r="E620" s="77"/>
      <c r="F620" s="77"/>
      <c r="G620" s="77"/>
      <c r="H620" s="77"/>
      <c r="I620" s="77"/>
      <c r="J620" s="77"/>
    </row>
    <row r="621">
      <c r="A621" s="77"/>
      <c r="B621" s="77"/>
      <c r="C621" s="77"/>
      <c r="D621" s="77"/>
      <c r="E621" s="77"/>
      <c r="F621" s="77"/>
      <c r="G621" s="77"/>
      <c r="H621" s="77"/>
      <c r="I621" s="77"/>
      <c r="J621" s="77"/>
    </row>
    <row r="622">
      <c r="A622" s="77"/>
      <c r="B622" s="77"/>
      <c r="C622" s="77"/>
      <c r="D622" s="77"/>
      <c r="E622" s="77"/>
      <c r="F622" s="77"/>
      <c r="G622" s="77"/>
      <c r="H622" s="77"/>
      <c r="I622" s="77"/>
      <c r="J622" s="77"/>
    </row>
    <row r="623">
      <c r="A623" s="77"/>
      <c r="B623" s="77"/>
      <c r="C623" s="77"/>
      <c r="D623" s="77"/>
      <c r="E623" s="77"/>
      <c r="F623" s="77"/>
      <c r="G623" s="77"/>
      <c r="H623" s="77"/>
      <c r="I623" s="77"/>
      <c r="J623" s="77"/>
    </row>
    <row r="624">
      <c r="A624" s="77"/>
      <c r="B624" s="77"/>
      <c r="C624" s="77"/>
      <c r="D624" s="77"/>
      <c r="E624" s="77"/>
      <c r="F624" s="77"/>
      <c r="G624" s="77"/>
      <c r="H624" s="77"/>
      <c r="I624" s="77"/>
      <c r="J624" s="77"/>
    </row>
    <row r="625">
      <c r="A625" s="77"/>
      <c r="B625" s="77"/>
      <c r="C625" s="77"/>
      <c r="D625" s="77"/>
      <c r="E625" s="77"/>
      <c r="F625" s="77"/>
      <c r="G625" s="77"/>
      <c r="H625" s="77"/>
      <c r="I625" s="77"/>
      <c r="J625" s="77"/>
    </row>
    <row r="626">
      <c r="A626" s="77"/>
      <c r="B626" s="77"/>
      <c r="C626" s="77"/>
      <c r="D626" s="77"/>
      <c r="E626" s="77"/>
      <c r="F626" s="77"/>
      <c r="G626" s="77"/>
      <c r="H626" s="77"/>
      <c r="I626" s="77"/>
      <c r="J626" s="77"/>
    </row>
    <row r="627">
      <c r="A627" s="77"/>
      <c r="B627" s="77"/>
      <c r="C627" s="77"/>
      <c r="D627" s="77"/>
      <c r="E627" s="77"/>
      <c r="F627" s="77"/>
      <c r="G627" s="77"/>
      <c r="H627" s="77"/>
      <c r="I627" s="77"/>
      <c r="J627" s="77"/>
    </row>
    <row r="628">
      <c r="A628" s="77"/>
      <c r="B628" s="77"/>
      <c r="C628" s="77"/>
      <c r="D628" s="77"/>
      <c r="E628" s="77"/>
      <c r="F628" s="77"/>
      <c r="G628" s="77"/>
      <c r="H628" s="77"/>
      <c r="I628" s="77"/>
      <c r="J628" s="77"/>
    </row>
    <row r="629">
      <c r="A629" s="77"/>
      <c r="B629" s="77"/>
      <c r="C629" s="77"/>
      <c r="D629" s="77"/>
      <c r="E629" s="77"/>
      <c r="F629" s="77"/>
      <c r="G629" s="77"/>
      <c r="H629" s="77"/>
      <c r="I629" s="77"/>
      <c r="J629" s="77"/>
    </row>
    <row r="630">
      <c r="A630" s="77"/>
      <c r="B630" s="77"/>
      <c r="C630" s="77"/>
      <c r="D630" s="77"/>
      <c r="E630" s="77"/>
      <c r="F630" s="77"/>
      <c r="G630" s="77"/>
      <c r="H630" s="77"/>
      <c r="I630" s="77"/>
      <c r="J630" s="77"/>
    </row>
    <row r="631">
      <c r="A631" s="77"/>
      <c r="B631" s="77"/>
      <c r="C631" s="77"/>
      <c r="D631" s="77"/>
      <c r="E631" s="77"/>
      <c r="F631" s="77"/>
      <c r="G631" s="77"/>
      <c r="H631" s="77"/>
      <c r="I631" s="77"/>
      <c r="J631" s="77"/>
    </row>
    <row r="632">
      <c r="A632" s="77"/>
      <c r="B632" s="77"/>
      <c r="C632" s="77"/>
      <c r="D632" s="77"/>
      <c r="E632" s="77"/>
      <c r="F632" s="77"/>
      <c r="G632" s="77"/>
      <c r="H632" s="77"/>
      <c r="I632" s="77"/>
      <c r="J632" s="77"/>
    </row>
    <row r="633">
      <c r="A633" s="77"/>
      <c r="B633" s="77"/>
      <c r="C633" s="77"/>
      <c r="D633" s="77"/>
      <c r="E633" s="77"/>
      <c r="F633" s="77"/>
      <c r="G633" s="77"/>
      <c r="H633" s="77"/>
      <c r="I633" s="77"/>
      <c r="J633" s="77"/>
    </row>
    <row r="634">
      <c r="A634" s="77"/>
      <c r="B634" s="77"/>
      <c r="C634" s="77"/>
      <c r="D634" s="77"/>
      <c r="E634" s="77"/>
      <c r="F634" s="77"/>
      <c r="G634" s="77"/>
      <c r="H634" s="77"/>
      <c r="I634" s="77"/>
      <c r="J634" s="77"/>
    </row>
    <row r="635">
      <c r="A635" s="77"/>
      <c r="B635" s="77"/>
      <c r="C635" s="77"/>
      <c r="D635" s="77"/>
      <c r="E635" s="77"/>
      <c r="F635" s="77"/>
      <c r="G635" s="77"/>
      <c r="H635" s="77"/>
      <c r="I635" s="77"/>
      <c r="J635" s="77"/>
    </row>
    <row r="636">
      <c r="A636" s="77"/>
      <c r="B636" s="77"/>
      <c r="C636" s="77"/>
      <c r="D636" s="77"/>
      <c r="E636" s="77"/>
      <c r="F636" s="77"/>
      <c r="G636" s="77"/>
      <c r="H636" s="77"/>
      <c r="I636" s="77"/>
      <c r="J636" s="77"/>
    </row>
    <row r="637">
      <c r="A637" s="77"/>
      <c r="B637" s="77"/>
      <c r="C637" s="77"/>
      <c r="D637" s="77"/>
      <c r="E637" s="77"/>
      <c r="F637" s="77"/>
      <c r="G637" s="77"/>
      <c r="H637" s="77"/>
      <c r="I637" s="77"/>
      <c r="J637" s="77"/>
    </row>
    <row r="638">
      <c r="A638" s="77"/>
      <c r="B638" s="77"/>
      <c r="C638" s="77"/>
      <c r="D638" s="77"/>
      <c r="E638" s="77"/>
      <c r="F638" s="77"/>
      <c r="G638" s="77"/>
      <c r="H638" s="77"/>
      <c r="I638" s="77"/>
      <c r="J638" s="77"/>
    </row>
    <row r="639">
      <c r="A639" s="77"/>
      <c r="B639" s="77"/>
      <c r="C639" s="77"/>
      <c r="D639" s="77"/>
      <c r="E639" s="77"/>
      <c r="F639" s="77"/>
      <c r="G639" s="77"/>
      <c r="H639" s="77"/>
      <c r="I639" s="77"/>
      <c r="J639" s="77"/>
    </row>
    <row r="640">
      <c r="A640" s="77"/>
      <c r="B640" s="77"/>
      <c r="C640" s="77"/>
      <c r="D640" s="77"/>
      <c r="E640" s="77"/>
      <c r="F640" s="77"/>
      <c r="G640" s="77"/>
      <c r="H640" s="77"/>
      <c r="I640" s="77"/>
      <c r="J640" s="77"/>
    </row>
    <row r="641">
      <c r="A641" s="77"/>
      <c r="B641" s="77"/>
      <c r="C641" s="77"/>
      <c r="D641" s="77"/>
      <c r="E641" s="77"/>
      <c r="F641" s="77"/>
      <c r="G641" s="77"/>
      <c r="H641" s="77"/>
      <c r="I641" s="77"/>
      <c r="J641" s="77"/>
    </row>
    <row r="642">
      <c r="A642" s="77"/>
      <c r="B642" s="77"/>
      <c r="C642" s="77"/>
      <c r="D642" s="77"/>
      <c r="E642" s="77"/>
      <c r="F642" s="77"/>
      <c r="G642" s="77"/>
      <c r="H642" s="77"/>
      <c r="I642" s="77"/>
      <c r="J642" s="77"/>
    </row>
    <row r="643">
      <c r="A643" s="77"/>
      <c r="B643" s="77"/>
      <c r="C643" s="77"/>
      <c r="D643" s="77"/>
      <c r="E643" s="77"/>
      <c r="F643" s="77"/>
      <c r="G643" s="77"/>
      <c r="H643" s="77"/>
      <c r="I643" s="77"/>
      <c r="J643" s="77"/>
    </row>
    <row r="644">
      <c r="A644" s="77"/>
      <c r="B644" s="77"/>
      <c r="C644" s="77"/>
      <c r="D644" s="77"/>
      <c r="E644" s="77"/>
      <c r="F644" s="77"/>
      <c r="G644" s="77"/>
      <c r="H644" s="77"/>
      <c r="I644" s="77"/>
      <c r="J644" s="77"/>
    </row>
    <row r="645">
      <c r="A645" s="77"/>
      <c r="B645" s="77"/>
      <c r="C645" s="77"/>
      <c r="D645" s="77"/>
      <c r="E645" s="77"/>
      <c r="F645" s="77"/>
      <c r="G645" s="77"/>
      <c r="H645" s="77"/>
      <c r="I645" s="77"/>
      <c r="J645" s="77"/>
    </row>
    <row r="646">
      <c r="A646" s="77"/>
      <c r="B646" s="77"/>
      <c r="C646" s="77"/>
      <c r="D646" s="77"/>
      <c r="E646" s="77"/>
      <c r="F646" s="77"/>
      <c r="G646" s="77"/>
      <c r="H646" s="77"/>
      <c r="I646" s="77"/>
      <c r="J646" s="77"/>
    </row>
    <row r="647">
      <c r="A647" s="77"/>
      <c r="B647" s="77"/>
      <c r="C647" s="77"/>
      <c r="D647" s="77"/>
      <c r="E647" s="77"/>
      <c r="F647" s="77"/>
      <c r="G647" s="77"/>
      <c r="H647" s="77"/>
      <c r="I647" s="77"/>
      <c r="J647" s="77"/>
    </row>
    <row r="648">
      <c r="A648" s="77"/>
      <c r="B648" s="77"/>
      <c r="C648" s="77"/>
      <c r="D648" s="77"/>
      <c r="E648" s="77"/>
      <c r="F648" s="77"/>
      <c r="G648" s="77"/>
      <c r="H648" s="77"/>
      <c r="I648" s="77"/>
      <c r="J648" s="77"/>
    </row>
    <row r="649">
      <c r="A649" s="77"/>
      <c r="B649" s="77"/>
      <c r="C649" s="77"/>
      <c r="D649" s="77"/>
      <c r="E649" s="77"/>
      <c r="F649" s="77"/>
      <c r="G649" s="77"/>
      <c r="H649" s="77"/>
      <c r="I649" s="77"/>
      <c r="J649" s="77"/>
    </row>
    <row r="650">
      <c r="A650" s="77"/>
      <c r="B650" s="77"/>
      <c r="C650" s="77"/>
      <c r="D650" s="77"/>
      <c r="E650" s="77"/>
      <c r="F650" s="77"/>
      <c r="G650" s="77"/>
      <c r="H650" s="77"/>
      <c r="I650" s="77"/>
      <c r="J650" s="77"/>
    </row>
    <row r="651">
      <c r="A651" s="77"/>
      <c r="B651" s="77"/>
      <c r="C651" s="77"/>
      <c r="D651" s="77"/>
      <c r="E651" s="77"/>
      <c r="F651" s="77"/>
      <c r="G651" s="77"/>
      <c r="H651" s="77"/>
      <c r="I651" s="77"/>
      <c r="J651" s="77"/>
    </row>
    <row r="652">
      <c r="A652" s="77"/>
      <c r="B652" s="77"/>
      <c r="C652" s="77"/>
      <c r="D652" s="77"/>
      <c r="E652" s="77"/>
      <c r="F652" s="77"/>
      <c r="G652" s="77"/>
      <c r="H652" s="77"/>
      <c r="I652" s="77"/>
      <c r="J652" s="77"/>
    </row>
    <row r="653">
      <c r="A653" s="77"/>
      <c r="B653" s="77"/>
      <c r="C653" s="77"/>
      <c r="D653" s="77"/>
      <c r="E653" s="77"/>
      <c r="F653" s="77"/>
      <c r="G653" s="77"/>
      <c r="H653" s="77"/>
      <c r="I653" s="77"/>
      <c r="J653" s="77"/>
    </row>
    <row r="654">
      <c r="A654" s="77"/>
      <c r="B654" s="77"/>
      <c r="C654" s="77"/>
      <c r="D654" s="77"/>
      <c r="E654" s="77"/>
      <c r="F654" s="77"/>
      <c r="G654" s="77"/>
      <c r="H654" s="77"/>
      <c r="I654" s="77"/>
      <c r="J654" s="77"/>
    </row>
    <row r="655">
      <c r="A655" s="77"/>
      <c r="B655" s="77"/>
      <c r="C655" s="77"/>
      <c r="D655" s="77"/>
      <c r="E655" s="77"/>
      <c r="F655" s="77"/>
      <c r="G655" s="77"/>
      <c r="H655" s="77"/>
      <c r="I655" s="77"/>
      <c r="J655" s="77"/>
    </row>
    <row r="656">
      <c r="A656" s="77"/>
      <c r="B656" s="77"/>
      <c r="C656" s="77"/>
      <c r="D656" s="77"/>
      <c r="E656" s="77"/>
      <c r="F656" s="77"/>
      <c r="G656" s="77"/>
      <c r="H656" s="77"/>
      <c r="I656" s="77"/>
      <c r="J656" s="77"/>
    </row>
    <row r="657">
      <c r="A657" s="77"/>
      <c r="B657" s="77"/>
      <c r="C657" s="77"/>
      <c r="D657" s="77"/>
      <c r="E657" s="77"/>
      <c r="F657" s="77"/>
      <c r="G657" s="77"/>
      <c r="H657" s="77"/>
      <c r="I657" s="77"/>
      <c r="J657" s="77"/>
    </row>
    <row r="658">
      <c r="A658" s="77"/>
      <c r="B658" s="77"/>
      <c r="C658" s="77"/>
      <c r="D658" s="77"/>
      <c r="E658" s="77"/>
      <c r="F658" s="77"/>
      <c r="G658" s="77"/>
      <c r="H658" s="77"/>
      <c r="I658" s="77"/>
      <c r="J658" s="77"/>
    </row>
    <row r="659">
      <c r="A659" s="77"/>
      <c r="B659" s="77"/>
      <c r="C659" s="77"/>
      <c r="D659" s="77"/>
      <c r="E659" s="77"/>
      <c r="F659" s="77"/>
      <c r="G659" s="77"/>
      <c r="H659" s="77"/>
      <c r="I659" s="77"/>
      <c r="J659" s="77"/>
    </row>
    <row r="660">
      <c r="A660" s="77"/>
      <c r="B660" s="77"/>
      <c r="C660" s="77"/>
      <c r="D660" s="77"/>
      <c r="E660" s="77"/>
      <c r="F660" s="77"/>
      <c r="G660" s="77"/>
      <c r="H660" s="77"/>
      <c r="I660" s="77"/>
      <c r="J660" s="77"/>
    </row>
    <row r="661">
      <c r="A661" s="77"/>
      <c r="B661" s="77"/>
      <c r="C661" s="77"/>
      <c r="D661" s="77"/>
      <c r="E661" s="77"/>
      <c r="F661" s="77"/>
      <c r="G661" s="77"/>
      <c r="H661" s="77"/>
      <c r="I661" s="77"/>
      <c r="J661" s="77"/>
    </row>
    <row r="662">
      <c r="A662" s="77"/>
      <c r="B662" s="77"/>
      <c r="C662" s="77"/>
      <c r="D662" s="77"/>
      <c r="E662" s="77"/>
      <c r="F662" s="77"/>
      <c r="G662" s="77"/>
      <c r="H662" s="77"/>
      <c r="I662" s="77"/>
      <c r="J662" s="77"/>
    </row>
    <row r="663">
      <c r="A663" s="77"/>
      <c r="B663" s="77"/>
      <c r="C663" s="77"/>
      <c r="D663" s="77"/>
      <c r="E663" s="77"/>
      <c r="F663" s="77"/>
      <c r="G663" s="77"/>
      <c r="H663" s="77"/>
      <c r="I663" s="77"/>
      <c r="J663" s="77"/>
    </row>
    <row r="664">
      <c r="A664" s="77"/>
      <c r="B664" s="77"/>
      <c r="C664" s="77"/>
      <c r="D664" s="77"/>
      <c r="E664" s="77"/>
      <c r="F664" s="77"/>
      <c r="G664" s="77"/>
      <c r="H664" s="77"/>
      <c r="I664" s="77"/>
      <c r="J664" s="77"/>
    </row>
    <row r="665">
      <c r="A665" s="77"/>
      <c r="B665" s="77"/>
      <c r="C665" s="77"/>
      <c r="D665" s="77"/>
      <c r="E665" s="77"/>
      <c r="F665" s="77"/>
      <c r="G665" s="77"/>
      <c r="H665" s="77"/>
      <c r="I665" s="77"/>
      <c r="J665" s="77"/>
    </row>
    <row r="666">
      <c r="A666" s="77"/>
      <c r="B666" s="77"/>
      <c r="C666" s="77"/>
      <c r="D666" s="77"/>
      <c r="E666" s="77"/>
      <c r="F666" s="77"/>
      <c r="G666" s="77"/>
      <c r="H666" s="77"/>
      <c r="I666" s="77"/>
      <c r="J666" s="77"/>
    </row>
    <row r="667">
      <c r="A667" s="77"/>
      <c r="B667" s="77"/>
      <c r="C667" s="77"/>
      <c r="D667" s="77"/>
      <c r="E667" s="77"/>
      <c r="F667" s="77"/>
      <c r="G667" s="77"/>
      <c r="H667" s="77"/>
      <c r="I667" s="77"/>
      <c r="J667" s="77"/>
    </row>
    <row r="668">
      <c r="A668" s="77"/>
      <c r="B668" s="77"/>
      <c r="C668" s="77"/>
      <c r="D668" s="77"/>
      <c r="E668" s="77"/>
      <c r="F668" s="77"/>
      <c r="G668" s="77"/>
      <c r="H668" s="77"/>
      <c r="I668" s="77"/>
      <c r="J668" s="77"/>
    </row>
    <row r="669">
      <c r="A669" s="77"/>
      <c r="B669" s="77"/>
      <c r="C669" s="77"/>
      <c r="D669" s="77"/>
      <c r="E669" s="77"/>
      <c r="F669" s="77"/>
      <c r="G669" s="77"/>
      <c r="H669" s="77"/>
      <c r="I669" s="77"/>
      <c r="J669" s="77"/>
    </row>
    <row r="670">
      <c r="A670" s="77"/>
      <c r="B670" s="77"/>
      <c r="C670" s="77"/>
      <c r="D670" s="77"/>
      <c r="E670" s="77"/>
      <c r="F670" s="77"/>
      <c r="G670" s="77"/>
      <c r="H670" s="77"/>
      <c r="I670" s="77"/>
      <c r="J670" s="77"/>
    </row>
    <row r="671">
      <c r="A671" s="77"/>
      <c r="B671" s="77"/>
      <c r="C671" s="77"/>
      <c r="D671" s="77"/>
      <c r="E671" s="77"/>
      <c r="F671" s="77"/>
      <c r="G671" s="77"/>
      <c r="H671" s="77"/>
      <c r="I671" s="77"/>
      <c r="J671" s="77"/>
    </row>
    <row r="672">
      <c r="A672" s="77"/>
      <c r="B672" s="77"/>
      <c r="C672" s="77"/>
      <c r="D672" s="77"/>
      <c r="E672" s="77"/>
      <c r="F672" s="77"/>
      <c r="G672" s="77"/>
      <c r="H672" s="77"/>
      <c r="I672" s="77"/>
      <c r="J672" s="77"/>
    </row>
    <row r="673">
      <c r="A673" s="77"/>
      <c r="B673" s="77"/>
      <c r="C673" s="77"/>
      <c r="D673" s="77"/>
      <c r="E673" s="77"/>
      <c r="F673" s="77"/>
      <c r="G673" s="77"/>
      <c r="H673" s="77"/>
      <c r="I673" s="77"/>
      <c r="J673" s="77"/>
    </row>
    <row r="674">
      <c r="A674" s="77"/>
      <c r="B674" s="77"/>
      <c r="C674" s="77"/>
      <c r="D674" s="77"/>
      <c r="E674" s="77"/>
      <c r="F674" s="77"/>
      <c r="G674" s="77"/>
      <c r="H674" s="77"/>
      <c r="I674" s="77"/>
      <c r="J674" s="77"/>
    </row>
    <row r="675">
      <c r="A675" s="77"/>
      <c r="B675" s="77"/>
      <c r="C675" s="77"/>
      <c r="D675" s="77"/>
      <c r="E675" s="77"/>
      <c r="F675" s="77"/>
      <c r="G675" s="77"/>
      <c r="H675" s="77"/>
      <c r="I675" s="77"/>
      <c r="J675" s="77"/>
    </row>
    <row r="676">
      <c r="A676" s="77"/>
      <c r="B676" s="77"/>
      <c r="C676" s="77"/>
      <c r="D676" s="77"/>
      <c r="E676" s="77"/>
      <c r="F676" s="77"/>
      <c r="G676" s="77"/>
      <c r="H676" s="77"/>
      <c r="I676" s="77"/>
      <c r="J676" s="77"/>
    </row>
    <row r="677">
      <c r="A677" s="77"/>
      <c r="B677" s="77"/>
      <c r="C677" s="77"/>
      <c r="D677" s="77"/>
      <c r="E677" s="77"/>
      <c r="F677" s="77"/>
      <c r="G677" s="77"/>
      <c r="H677" s="77"/>
      <c r="I677" s="77"/>
      <c r="J677" s="77"/>
    </row>
    <row r="678">
      <c r="A678" s="77"/>
      <c r="B678" s="77"/>
      <c r="C678" s="77"/>
      <c r="D678" s="77"/>
      <c r="E678" s="77"/>
      <c r="F678" s="77"/>
      <c r="G678" s="77"/>
      <c r="H678" s="77"/>
      <c r="I678" s="77"/>
      <c r="J678" s="77"/>
    </row>
    <row r="679">
      <c r="A679" s="77"/>
      <c r="B679" s="77"/>
      <c r="C679" s="77"/>
      <c r="D679" s="77"/>
      <c r="E679" s="77"/>
      <c r="F679" s="77"/>
      <c r="G679" s="77"/>
      <c r="H679" s="77"/>
      <c r="I679" s="77"/>
      <c r="J679" s="77"/>
    </row>
    <row r="680">
      <c r="A680" s="77"/>
      <c r="B680" s="77"/>
      <c r="C680" s="77"/>
      <c r="D680" s="77"/>
      <c r="E680" s="77"/>
      <c r="F680" s="77"/>
      <c r="G680" s="77"/>
      <c r="H680" s="77"/>
      <c r="I680" s="77"/>
      <c r="J680" s="77"/>
    </row>
    <row r="681">
      <c r="A681" s="77"/>
      <c r="B681" s="77"/>
      <c r="C681" s="77"/>
      <c r="D681" s="77"/>
      <c r="E681" s="77"/>
      <c r="F681" s="77"/>
      <c r="G681" s="77"/>
      <c r="H681" s="77"/>
      <c r="I681" s="77"/>
      <c r="J681" s="77"/>
    </row>
    <row r="682">
      <c r="A682" s="77"/>
      <c r="B682" s="77"/>
      <c r="C682" s="77"/>
      <c r="D682" s="77"/>
      <c r="E682" s="77"/>
      <c r="F682" s="77"/>
      <c r="G682" s="77"/>
      <c r="H682" s="77"/>
      <c r="I682" s="77"/>
      <c r="J682" s="77"/>
    </row>
    <row r="683">
      <c r="A683" s="77"/>
      <c r="B683" s="77"/>
      <c r="C683" s="77"/>
      <c r="D683" s="77"/>
      <c r="E683" s="77"/>
      <c r="F683" s="77"/>
      <c r="G683" s="77"/>
      <c r="H683" s="77"/>
      <c r="I683" s="77"/>
      <c r="J683" s="77"/>
    </row>
    <row r="684">
      <c r="A684" s="77"/>
      <c r="B684" s="77"/>
      <c r="C684" s="77"/>
      <c r="D684" s="77"/>
      <c r="E684" s="77"/>
      <c r="F684" s="77"/>
      <c r="G684" s="77"/>
      <c r="H684" s="77"/>
      <c r="I684" s="77"/>
      <c r="J684" s="77"/>
    </row>
    <row r="685">
      <c r="A685" s="77"/>
      <c r="B685" s="77"/>
      <c r="C685" s="77"/>
      <c r="D685" s="77"/>
      <c r="E685" s="77"/>
      <c r="F685" s="77"/>
      <c r="G685" s="77"/>
      <c r="H685" s="77"/>
      <c r="I685" s="77"/>
      <c r="J685" s="77"/>
    </row>
    <row r="686">
      <c r="A686" s="77"/>
      <c r="B686" s="77"/>
      <c r="C686" s="77"/>
      <c r="D686" s="77"/>
      <c r="E686" s="77"/>
      <c r="F686" s="77"/>
      <c r="G686" s="77"/>
      <c r="H686" s="77"/>
      <c r="I686" s="77"/>
      <c r="J686" s="77"/>
    </row>
    <row r="687">
      <c r="A687" s="77"/>
      <c r="B687" s="77"/>
      <c r="C687" s="77"/>
      <c r="D687" s="77"/>
      <c r="E687" s="77"/>
      <c r="F687" s="77"/>
      <c r="G687" s="77"/>
      <c r="H687" s="77"/>
      <c r="I687" s="77"/>
      <c r="J687" s="77"/>
    </row>
    <row r="688">
      <c r="A688" s="77"/>
      <c r="B688" s="77"/>
      <c r="C688" s="77"/>
      <c r="D688" s="77"/>
      <c r="E688" s="77"/>
      <c r="F688" s="77"/>
      <c r="G688" s="77"/>
      <c r="H688" s="77"/>
      <c r="I688" s="77"/>
      <c r="J688" s="77"/>
    </row>
    <row r="689">
      <c r="A689" s="77"/>
      <c r="B689" s="77"/>
      <c r="C689" s="77"/>
      <c r="D689" s="77"/>
      <c r="E689" s="77"/>
      <c r="F689" s="77"/>
      <c r="G689" s="77"/>
      <c r="H689" s="77"/>
      <c r="I689" s="77"/>
      <c r="J689" s="77"/>
    </row>
    <row r="690">
      <c r="A690" s="77"/>
      <c r="B690" s="77"/>
      <c r="C690" s="77"/>
      <c r="D690" s="77"/>
      <c r="E690" s="77"/>
      <c r="F690" s="77"/>
      <c r="G690" s="77"/>
      <c r="H690" s="77"/>
      <c r="I690" s="77"/>
      <c r="J690" s="77"/>
    </row>
    <row r="691">
      <c r="A691" s="77"/>
      <c r="B691" s="77"/>
      <c r="C691" s="77"/>
      <c r="D691" s="77"/>
      <c r="E691" s="77"/>
      <c r="F691" s="77"/>
      <c r="G691" s="77"/>
      <c r="H691" s="77"/>
      <c r="I691" s="77"/>
      <c r="J691" s="77"/>
    </row>
    <row r="692">
      <c r="A692" s="77"/>
      <c r="B692" s="77"/>
      <c r="C692" s="77"/>
      <c r="D692" s="77"/>
      <c r="E692" s="77"/>
      <c r="F692" s="77"/>
      <c r="G692" s="77"/>
      <c r="H692" s="77"/>
      <c r="I692" s="77"/>
      <c r="J692" s="77"/>
    </row>
    <row r="693">
      <c r="A693" s="77"/>
      <c r="B693" s="77"/>
      <c r="C693" s="77"/>
      <c r="D693" s="77"/>
      <c r="E693" s="77"/>
      <c r="F693" s="77"/>
      <c r="G693" s="77"/>
      <c r="H693" s="77"/>
      <c r="I693" s="77"/>
      <c r="J693" s="77"/>
    </row>
    <row r="694">
      <c r="A694" s="77"/>
      <c r="B694" s="77"/>
      <c r="C694" s="77"/>
      <c r="D694" s="77"/>
      <c r="E694" s="77"/>
      <c r="F694" s="77"/>
      <c r="G694" s="77"/>
      <c r="H694" s="77"/>
      <c r="I694" s="77"/>
      <c r="J694" s="77"/>
    </row>
    <row r="695">
      <c r="A695" s="77"/>
      <c r="B695" s="77"/>
      <c r="C695" s="77"/>
      <c r="D695" s="77"/>
      <c r="E695" s="77"/>
      <c r="F695" s="77"/>
      <c r="G695" s="77"/>
      <c r="H695" s="77"/>
      <c r="I695" s="77"/>
      <c r="J695" s="77"/>
    </row>
    <row r="696">
      <c r="A696" s="77"/>
      <c r="B696" s="77"/>
      <c r="C696" s="77"/>
      <c r="D696" s="77"/>
      <c r="E696" s="77"/>
      <c r="F696" s="77"/>
      <c r="G696" s="77"/>
      <c r="H696" s="77"/>
      <c r="I696" s="77"/>
      <c r="J696" s="77"/>
    </row>
    <row r="697">
      <c r="A697" s="77"/>
      <c r="B697" s="77"/>
      <c r="C697" s="77"/>
      <c r="D697" s="77"/>
      <c r="E697" s="77"/>
      <c r="F697" s="77"/>
      <c r="G697" s="77"/>
      <c r="H697" s="77"/>
      <c r="I697" s="77"/>
      <c r="J697" s="77"/>
    </row>
    <row r="698">
      <c r="A698" s="77"/>
      <c r="B698" s="77"/>
      <c r="C698" s="77"/>
      <c r="D698" s="77"/>
      <c r="E698" s="77"/>
      <c r="F698" s="77"/>
      <c r="G698" s="77"/>
      <c r="H698" s="77"/>
      <c r="I698" s="77"/>
      <c r="J698" s="77"/>
    </row>
    <row r="699">
      <c r="A699" s="77"/>
      <c r="B699" s="77"/>
      <c r="C699" s="77"/>
      <c r="D699" s="77"/>
      <c r="E699" s="77"/>
      <c r="F699" s="77"/>
      <c r="G699" s="77"/>
      <c r="H699" s="77"/>
      <c r="I699" s="77"/>
      <c r="J699" s="77"/>
    </row>
    <row r="700">
      <c r="A700" s="77"/>
      <c r="B700" s="77"/>
      <c r="C700" s="77"/>
      <c r="D700" s="77"/>
      <c r="E700" s="77"/>
      <c r="F700" s="77"/>
      <c r="G700" s="77"/>
      <c r="H700" s="77"/>
      <c r="I700" s="77"/>
      <c r="J700" s="77"/>
    </row>
    <row r="701">
      <c r="A701" s="77"/>
      <c r="B701" s="77"/>
      <c r="C701" s="77"/>
      <c r="D701" s="77"/>
      <c r="E701" s="77"/>
      <c r="F701" s="77"/>
      <c r="G701" s="77"/>
      <c r="H701" s="77"/>
      <c r="I701" s="77"/>
      <c r="J701" s="77"/>
    </row>
    <row r="702">
      <c r="A702" s="77"/>
      <c r="B702" s="77"/>
      <c r="C702" s="77"/>
      <c r="D702" s="77"/>
      <c r="E702" s="77"/>
      <c r="F702" s="77"/>
      <c r="G702" s="77"/>
      <c r="H702" s="77"/>
      <c r="I702" s="77"/>
      <c r="J702" s="77"/>
    </row>
    <row r="703">
      <c r="A703" s="77"/>
      <c r="B703" s="77"/>
      <c r="C703" s="77"/>
      <c r="D703" s="77"/>
      <c r="E703" s="77"/>
      <c r="F703" s="77"/>
      <c r="G703" s="77"/>
      <c r="H703" s="77"/>
      <c r="I703" s="77"/>
      <c r="J703" s="77"/>
    </row>
    <row r="704">
      <c r="A704" s="77"/>
      <c r="B704" s="77"/>
      <c r="C704" s="77"/>
      <c r="D704" s="77"/>
      <c r="E704" s="77"/>
      <c r="F704" s="77"/>
      <c r="G704" s="77"/>
      <c r="H704" s="77"/>
      <c r="I704" s="77"/>
      <c r="J704" s="77"/>
    </row>
    <row r="705">
      <c r="A705" s="77"/>
      <c r="B705" s="77"/>
      <c r="C705" s="77"/>
      <c r="D705" s="77"/>
      <c r="E705" s="77"/>
      <c r="F705" s="77"/>
      <c r="G705" s="77"/>
      <c r="H705" s="77"/>
      <c r="I705" s="77"/>
      <c r="J705" s="77"/>
    </row>
    <row r="706">
      <c r="A706" s="77"/>
      <c r="B706" s="77"/>
      <c r="C706" s="77"/>
      <c r="D706" s="77"/>
      <c r="E706" s="77"/>
      <c r="F706" s="77"/>
      <c r="G706" s="77"/>
      <c r="H706" s="77"/>
      <c r="I706" s="77"/>
      <c r="J706" s="77"/>
    </row>
    <row r="707">
      <c r="A707" s="77"/>
      <c r="B707" s="77"/>
      <c r="C707" s="77"/>
      <c r="D707" s="77"/>
      <c r="E707" s="77"/>
      <c r="F707" s="77"/>
      <c r="G707" s="77"/>
      <c r="H707" s="77"/>
      <c r="I707" s="77"/>
      <c r="J707" s="77"/>
    </row>
    <row r="708">
      <c r="A708" s="77"/>
      <c r="B708" s="77"/>
      <c r="C708" s="77"/>
      <c r="D708" s="77"/>
      <c r="E708" s="77"/>
      <c r="F708" s="77"/>
      <c r="G708" s="77"/>
      <c r="H708" s="77"/>
      <c r="I708" s="77"/>
      <c r="J708" s="77"/>
    </row>
    <row r="709">
      <c r="A709" s="77"/>
      <c r="B709" s="77"/>
      <c r="C709" s="77"/>
      <c r="D709" s="77"/>
      <c r="E709" s="77"/>
      <c r="F709" s="77"/>
      <c r="G709" s="77"/>
      <c r="H709" s="77"/>
      <c r="I709" s="77"/>
      <c r="J709" s="77"/>
    </row>
    <row r="710">
      <c r="A710" s="77"/>
      <c r="B710" s="77"/>
      <c r="C710" s="77"/>
      <c r="D710" s="77"/>
      <c r="E710" s="77"/>
      <c r="F710" s="77"/>
      <c r="G710" s="77"/>
      <c r="H710" s="77"/>
      <c r="I710" s="77"/>
      <c r="J710" s="77"/>
    </row>
    <row r="711">
      <c r="A711" s="77"/>
      <c r="B711" s="77"/>
      <c r="C711" s="77"/>
      <c r="D711" s="77"/>
      <c r="E711" s="77"/>
      <c r="F711" s="77"/>
      <c r="G711" s="77"/>
      <c r="H711" s="77"/>
      <c r="I711" s="77"/>
      <c r="J711" s="77"/>
    </row>
    <row r="712">
      <c r="A712" s="77"/>
      <c r="B712" s="77"/>
      <c r="C712" s="77"/>
      <c r="D712" s="77"/>
      <c r="E712" s="77"/>
      <c r="F712" s="77"/>
      <c r="G712" s="77"/>
      <c r="H712" s="77"/>
      <c r="I712" s="77"/>
      <c r="J712" s="77"/>
    </row>
    <row r="713">
      <c r="A713" s="77"/>
      <c r="B713" s="77"/>
      <c r="C713" s="77"/>
      <c r="D713" s="77"/>
      <c r="E713" s="77"/>
      <c r="F713" s="77"/>
      <c r="G713" s="77"/>
      <c r="H713" s="77"/>
      <c r="I713" s="77"/>
      <c r="J713" s="77"/>
    </row>
    <row r="714">
      <c r="A714" s="77"/>
      <c r="B714" s="77"/>
      <c r="C714" s="77"/>
      <c r="D714" s="77"/>
      <c r="E714" s="77"/>
      <c r="F714" s="77"/>
      <c r="G714" s="77"/>
      <c r="H714" s="77"/>
      <c r="I714" s="77"/>
      <c r="J714" s="77"/>
    </row>
    <row r="715">
      <c r="A715" s="77"/>
      <c r="B715" s="77"/>
      <c r="C715" s="77"/>
      <c r="D715" s="77"/>
      <c r="E715" s="77"/>
      <c r="F715" s="77"/>
      <c r="G715" s="77"/>
      <c r="H715" s="77"/>
      <c r="I715" s="77"/>
      <c r="J715" s="77"/>
    </row>
    <row r="716">
      <c r="A716" s="77"/>
      <c r="B716" s="77"/>
      <c r="C716" s="77"/>
      <c r="D716" s="77"/>
      <c r="E716" s="77"/>
      <c r="F716" s="77"/>
      <c r="G716" s="77"/>
      <c r="H716" s="77"/>
      <c r="I716" s="77"/>
      <c r="J716" s="77"/>
    </row>
    <row r="717">
      <c r="A717" s="77"/>
      <c r="B717" s="77"/>
      <c r="C717" s="77"/>
      <c r="D717" s="77"/>
      <c r="E717" s="77"/>
      <c r="F717" s="77"/>
      <c r="G717" s="77"/>
      <c r="H717" s="77"/>
      <c r="I717" s="77"/>
      <c r="J717" s="77"/>
    </row>
    <row r="718">
      <c r="A718" s="77"/>
      <c r="B718" s="77"/>
      <c r="C718" s="77"/>
      <c r="D718" s="77"/>
      <c r="E718" s="77"/>
      <c r="F718" s="77"/>
      <c r="G718" s="77"/>
      <c r="H718" s="77"/>
      <c r="I718" s="77"/>
      <c r="J718" s="77"/>
    </row>
    <row r="719">
      <c r="A719" s="77"/>
      <c r="B719" s="77"/>
      <c r="C719" s="77"/>
      <c r="D719" s="77"/>
      <c r="E719" s="77"/>
      <c r="F719" s="77"/>
      <c r="G719" s="77"/>
      <c r="H719" s="77"/>
      <c r="I719" s="77"/>
      <c r="J719" s="77"/>
    </row>
    <row r="720">
      <c r="A720" s="77"/>
      <c r="B720" s="77"/>
      <c r="C720" s="77"/>
      <c r="D720" s="77"/>
      <c r="E720" s="77"/>
      <c r="F720" s="77"/>
      <c r="G720" s="77"/>
      <c r="H720" s="77"/>
      <c r="I720" s="77"/>
      <c r="J720" s="77"/>
    </row>
    <row r="721">
      <c r="A721" s="77"/>
      <c r="B721" s="77"/>
      <c r="C721" s="77"/>
      <c r="D721" s="77"/>
      <c r="E721" s="77"/>
      <c r="F721" s="77"/>
      <c r="G721" s="77"/>
      <c r="H721" s="77"/>
      <c r="I721" s="77"/>
      <c r="J721" s="77"/>
    </row>
    <row r="722">
      <c r="A722" s="77"/>
      <c r="B722" s="77"/>
      <c r="C722" s="77"/>
      <c r="D722" s="77"/>
      <c r="E722" s="77"/>
      <c r="F722" s="77"/>
      <c r="G722" s="77"/>
      <c r="H722" s="77"/>
      <c r="I722" s="77"/>
      <c r="J722" s="77"/>
    </row>
    <row r="723">
      <c r="A723" s="77"/>
      <c r="B723" s="77"/>
      <c r="C723" s="77"/>
      <c r="D723" s="77"/>
      <c r="E723" s="77"/>
      <c r="F723" s="77"/>
      <c r="G723" s="77"/>
      <c r="H723" s="77"/>
      <c r="I723" s="77"/>
      <c r="J723" s="77"/>
    </row>
    <row r="724">
      <c r="A724" s="77"/>
      <c r="B724" s="77"/>
      <c r="C724" s="77"/>
      <c r="D724" s="77"/>
      <c r="E724" s="77"/>
      <c r="F724" s="77"/>
      <c r="G724" s="77"/>
      <c r="H724" s="77"/>
      <c r="I724" s="77"/>
      <c r="J724" s="77"/>
    </row>
    <row r="725">
      <c r="A725" s="77"/>
      <c r="B725" s="77"/>
      <c r="C725" s="77"/>
      <c r="D725" s="77"/>
      <c r="E725" s="77"/>
      <c r="F725" s="77"/>
      <c r="G725" s="77"/>
      <c r="H725" s="77"/>
      <c r="I725" s="77"/>
      <c r="J725" s="77"/>
    </row>
    <row r="726">
      <c r="A726" s="77"/>
      <c r="B726" s="77"/>
      <c r="C726" s="77"/>
      <c r="D726" s="77"/>
      <c r="E726" s="77"/>
      <c r="F726" s="77"/>
      <c r="G726" s="77"/>
      <c r="H726" s="77"/>
      <c r="I726" s="77"/>
      <c r="J726" s="77"/>
    </row>
    <row r="727">
      <c r="A727" s="77"/>
      <c r="B727" s="77"/>
      <c r="C727" s="77"/>
      <c r="D727" s="77"/>
      <c r="E727" s="77"/>
      <c r="F727" s="77"/>
      <c r="G727" s="77"/>
      <c r="H727" s="77"/>
      <c r="I727" s="77"/>
      <c r="J727" s="77"/>
    </row>
    <row r="728">
      <c r="A728" s="77"/>
      <c r="B728" s="77"/>
      <c r="C728" s="77"/>
      <c r="D728" s="77"/>
      <c r="E728" s="77"/>
      <c r="F728" s="77"/>
      <c r="G728" s="77"/>
      <c r="H728" s="77"/>
      <c r="I728" s="77"/>
      <c r="J728" s="77"/>
    </row>
    <row r="729">
      <c r="A729" s="77"/>
      <c r="B729" s="77"/>
      <c r="C729" s="77"/>
      <c r="D729" s="77"/>
      <c r="E729" s="77"/>
      <c r="F729" s="77"/>
      <c r="G729" s="77"/>
      <c r="H729" s="77"/>
      <c r="I729" s="77"/>
      <c r="J729" s="77"/>
    </row>
    <row r="730">
      <c r="A730" s="77"/>
      <c r="B730" s="77"/>
      <c r="C730" s="77"/>
      <c r="D730" s="77"/>
      <c r="E730" s="77"/>
      <c r="F730" s="77"/>
      <c r="G730" s="77"/>
      <c r="H730" s="77"/>
      <c r="I730" s="77"/>
      <c r="J730" s="77"/>
    </row>
    <row r="731">
      <c r="A731" s="77"/>
      <c r="B731" s="77"/>
      <c r="C731" s="77"/>
      <c r="D731" s="77"/>
      <c r="E731" s="77"/>
      <c r="F731" s="77"/>
      <c r="G731" s="77"/>
      <c r="H731" s="77"/>
      <c r="I731" s="77"/>
      <c r="J731" s="77"/>
    </row>
    <row r="732">
      <c r="A732" s="77"/>
      <c r="B732" s="77"/>
      <c r="C732" s="77"/>
      <c r="D732" s="77"/>
      <c r="E732" s="77"/>
      <c r="F732" s="77"/>
      <c r="G732" s="77"/>
      <c r="H732" s="77"/>
      <c r="I732" s="77"/>
      <c r="J732" s="77"/>
    </row>
    <row r="733">
      <c r="A733" s="77"/>
      <c r="B733" s="77"/>
      <c r="C733" s="77"/>
      <c r="D733" s="77"/>
      <c r="E733" s="77"/>
      <c r="F733" s="77"/>
      <c r="G733" s="77"/>
      <c r="H733" s="77"/>
      <c r="I733" s="77"/>
      <c r="J733" s="77"/>
    </row>
    <row r="734">
      <c r="A734" s="77"/>
      <c r="B734" s="77"/>
      <c r="C734" s="77"/>
      <c r="D734" s="77"/>
      <c r="E734" s="77"/>
      <c r="F734" s="77"/>
      <c r="G734" s="77"/>
      <c r="H734" s="77"/>
      <c r="I734" s="77"/>
      <c r="J734" s="77"/>
    </row>
    <row r="735">
      <c r="A735" s="77"/>
      <c r="B735" s="77"/>
      <c r="C735" s="77"/>
      <c r="D735" s="77"/>
      <c r="E735" s="77"/>
      <c r="F735" s="77"/>
      <c r="G735" s="77"/>
      <c r="H735" s="77"/>
      <c r="I735" s="77"/>
      <c r="J735" s="77"/>
    </row>
    <row r="736">
      <c r="A736" s="77"/>
      <c r="B736" s="77"/>
      <c r="C736" s="77"/>
      <c r="D736" s="77"/>
      <c r="E736" s="77"/>
      <c r="F736" s="77"/>
      <c r="G736" s="77"/>
      <c r="H736" s="77"/>
      <c r="I736" s="77"/>
      <c r="J736" s="77"/>
    </row>
    <row r="737">
      <c r="A737" s="77"/>
      <c r="B737" s="77"/>
      <c r="C737" s="77"/>
      <c r="D737" s="77"/>
      <c r="E737" s="77"/>
      <c r="F737" s="77"/>
      <c r="G737" s="77"/>
      <c r="H737" s="77"/>
      <c r="I737" s="77"/>
      <c r="J737" s="77"/>
    </row>
    <row r="738">
      <c r="A738" s="77"/>
      <c r="B738" s="77"/>
      <c r="C738" s="77"/>
      <c r="D738" s="77"/>
      <c r="E738" s="77"/>
      <c r="F738" s="77"/>
      <c r="G738" s="77"/>
      <c r="H738" s="77"/>
      <c r="I738" s="77"/>
      <c r="J738" s="77"/>
    </row>
    <row r="739">
      <c r="A739" s="77"/>
      <c r="B739" s="77"/>
      <c r="C739" s="77"/>
      <c r="D739" s="77"/>
      <c r="E739" s="77"/>
      <c r="F739" s="77"/>
      <c r="G739" s="77"/>
      <c r="H739" s="77"/>
      <c r="I739" s="77"/>
      <c r="J739" s="77"/>
    </row>
    <row r="740">
      <c r="A740" s="77"/>
      <c r="B740" s="77"/>
      <c r="C740" s="77"/>
      <c r="D740" s="77"/>
      <c r="E740" s="77"/>
      <c r="F740" s="77"/>
      <c r="G740" s="77"/>
      <c r="H740" s="77"/>
      <c r="I740" s="77"/>
      <c r="J740" s="77"/>
    </row>
    <row r="741">
      <c r="A741" s="77"/>
      <c r="B741" s="77"/>
      <c r="C741" s="77"/>
      <c r="D741" s="77"/>
      <c r="E741" s="77"/>
      <c r="F741" s="77"/>
      <c r="G741" s="77"/>
      <c r="H741" s="77"/>
      <c r="I741" s="77"/>
      <c r="J741" s="77"/>
    </row>
    <row r="742">
      <c r="A742" s="77"/>
      <c r="B742" s="77"/>
      <c r="C742" s="77"/>
      <c r="D742" s="77"/>
      <c r="E742" s="77"/>
      <c r="F742" s="77"/>
      <c r="G742" s="77"/>
      <c r="H742" s="77"/>
      <c r="I742" s="77"/>
      <c r="J742" s="77"/>
    </row>
    <row r="743">
      <c r="A743" s="77"/>
      <c r="B743" s="77"/>
      <c r="C743" s="77"/>
      <c r="D743" s="77"/>
      <c r="E743" s="77"/>
      <c r="F743" s="77"/>
      <c r="G743" s="77"/>
      <c r="H743" s="77"/>
      <c r="I743" s="77"/>
      <c r="J743" s="77"/>
    </row>
    <row r="744">
      <c r="A744" s="77"/>
      <c r="B744" s="77"/>
      <c r="C744" s="77"/>
      <c r="D744" s="77"/>
      <c r="E744" s="77"/>
      <c r="F744" s="77"/>
      <c r="G744" s="77"/>
      <c r="H744" s="77"/>
      <c r="I744" s="77"/>
      <c r="J744" s="77"/>
    </row>
    <row r="745">
      <c r="A745" s="77"/>
      <c r="B745" s="77"/>
      <c r="C745" s="77"/>
      <c r="D745" s="77"/>
      <c r="E745" s="77"/>
      <c r="F745" s="77"/>
      <c r="G745" s="77"/>
      <c r="H745" s="77"/>
      <c r="I745" s="77"/>
      <c r="J745" s="77"/>
    </row>
    <row r="746">
      <c r="A746" s="77"/>
      <c r="B746" s="77"/>
      <c r="C746" s="77"/>
      <c r="D746" s="77"/>
      <c r="E746" s="77"/>
      <c r="F746" s="77"/>
      <c r="G746" s="77"/>
      <c r="H746" s="77"/>
      <c r="I746" s="77"/>
      <c r="J746" s="77"/>
    </row>
    <row r="747">
      <c r="A747" s="77"/>
      <c r="B747" s="77"/>
      <c r="C747" s="77"/>
      <c r="D747" s="77"/>
      <c r="E747" s="77"/>
      <c r="F747" s="77"/>
      <c r="G747" s="77"/>
      <c r="H747" s="77"/>
      <c r="I747" s="77"/>
      <c r="J747" s="77"/>
    </row>
    <row r="748">
      <c r="A748" s="77"/>
      <c r="B748" s="77"/>
      <c r="C748" s="77"/>
      <c r="D748" s="77"/>
      <c r="E748" s="77"/>
      <c r="F748" s="77"/>
      <c r="G748" s="77"/>
      <c r="H748" s="77"/>
      <c r="I748" s="77"/>
      <c r="J748" s="77"/>
    </row>
    <row r="749">
      <c r="A749" s="77"/>
      <c r="B749" s="77"/>
      <c r="C749" s="77"/>
      <c r="D749" s="77"/>
      <c r="E749" s="77"/>
      <c r="F749" s="77"/>
      <c r="G749" s="77"/>
      <c r="H749" s="77"/>
      <c r="I749" s="77"/>
      <c r="J749" s="77"/>
    </row>
    <row r="750">
      <c r="A750" s="77"/>
      <c r="B750" s="77"/>
      <c r="C750" s="77"/>
      <c r="D750" s="77"/>
      <c r="E750" s="77"/>
      <c r="F750" s="77"/>
      <c r="G750" s="77"/>
      <c r="H750" s="77"/>
      <c r="I750" s="77"/>
      <c r="J750" s="77"/>
    </row>
    <row r="751">
      <c r="A751" s="77"/>
      <c r="B751" s="77"/>
      <c r="C751" s="77"/>
      <c r="D751" s="77"/>
      <c r="E751" s="77"/>
      <c r="F751" s="77"/>
      <c r="G751" s="77"/>
      <c r="H751" s="77"/>
      <c r="I751" s="77"/>
      <c r="J751" s="77"/>
    </row>
    <row r="752">
      <c r="A752" s="77"/>
      <c r="B752" s="77"/>
      <c r="C752" s="77"/>
      <c r="D752" s="77"/>
      <c r="E752" s="77"/>
      <c r="F752" s="77"/>
      <c r="G752" s="77"/>
      <c r="H752" s="77"/>
      <c r="I752" s="77"/>
      <c r="J752" s="77"/>
    </row>
    <row r="753">
      <c r="A753" s="77"/>
      <c r="B753" s="77"/>
      <c r="C753" s="77"/>
      <c r="D753" s="77"/>
      <c r="E753" s="77"/>
      <c r="F753" s="77"/>
      <c r="G753" s="77"/>
      <c r="H753" s="77"/>
      <c r="I753" s="77"/>
      <c r="J753" s="77"/>
    </row>
    <row r="754">
      <c r="A754" s="77"/>
      <c r="B754" s="77"/>
      <c r="C754" s="77"/>
      <c r="D754" s="77"/>
      <c r="E754" s="77"/>
      <c r="F754" s="77"/>
      <c r="G754" s="77"/>
      <c r="H754" s="77"/>
      <c r="I754" s="77"/>
      <c r="J754" s="77"/>
    </row>
    <row r="755">
      <c r="A755" s="77"/>
      <c r="B755" s="77"/>
      <c r="C755" s="77"/>
      <c r="D755" s="77"/>
      <c r="E755" s="77"/>
      <c r="F755" s="77"/>
      <c r="G755" s="77"/>
      <c r="H755" s="77"/>
      <c r="I755" s="77"/>
      <c r="J755" s="77"/>
    </row>
    <row r="756">
      <c r="A756" s="77"/>
      <c r="B756" s="77"/>
      <c r="C756" s="77"/>
      <c r="D756" s="77"/>
      <c r="E756" s="77"/>
      <c r="F756" s="77"/>
      <c r="G756" s="77"/>
      <c r="H756" s="77"/>
      <c r="I756" s="77"/>
      <c r="J756" s="77"/>
    </row>
    <row r="757">
      <c r="A757" s="77"/>
      <c r="B757" s="77"/>
      <c r="C757" s="77"/>
      <c r="D757" s="77"/>
      <c r="E757" s="77"/>
      <c r="F757" s="77"/>
      <c r="G757" s="77"/>
      <c r="H757" s="77"/>
      <c r="I757" s="77"/>
      <c r="J757" s="77"/>
    </row>
    <row r="758">
      <c r="A758" s="77"/>
      <c r="B758" s="77"/>
      <c r="C758" s="77"/>
      <c r="D758" s="77"/>
      <c r="E758" s="77"/>
      <c r="F758" s="77"/>
      <c r="G758" s="77"/>
      <c r="H758" s="77"/>
      <c r="I758" s="77"/>
      <c r="J758" s="77"/>
    </row>
    <row r="759">
      <c r="A759" s="77"/>
      <c r="B759" s="77"/>
      <c r="C759" s="77"/>
      <c r="D759" s="77"/>
      <c r="E759" s="77"/>
      <c r="F759" s="77"/>
      <c r="G759" s="77"/>
      <c r="H759" s="77"/>
      <c r="I759" s="77"/>
      <c r="J759" s="77"/>
    </row>
    <row r="760">
      <c r="A760" s="77"/>
      <c r="B760" s="77"/>
      <c r="C760" s="77"/>
      <c r="D760" s="77"/>
      <c r="E760" s="77"/>
      <c r="F760" s="77"/>
      <c r="G760" s="77"/>
      <c r="H760" s="77"/>
      <c r="I760" s="77"/>
      <c r="J760" s="77"/>
    </row>
    <row r="761">
      <c r="A761" s="77"/>
      <c r="B761" s="77"/>
      <c r="C761" s="77"/>
      <c r="D761" s="77"/>
      <c r="E761" s="77"/>
      <c r="F761" s="77"/>
      <c r="G761" s="77"/>
      <c r="H761" s="77"/>
      <c r="I761" s="77"/>
      <c r="J761" s="77"/>
    </row>
    <row r="762">
      <c r="A762" s="77"/>
      <c r="B762" s="77"/>
      <c r="C762" s="77"/>
      <c r="D762" s="77"/>
      <c r="E762" s="77"/>
      <c r="F762" s="77"/>
      <c r="G762" s="77"/>
      <c r="H762" s="77"/>
      <c r="I762" s="77"/>
      <c r="J762" s="77"/>
    </row>
    <row r="763">
      <c r="A763" s="77"/>
      <c r="B763" s="77"/>
      <c r="C763" s="77"/>
      <c r="D763" s="77"/>
      <c r="E763" s="77"/>
      <c r="F763" s="77"/>
      <c r="G763" s="77"/>
      <c r="H763" s="77"/>
      <c r="I763" s="77"/>
      <c r="J763" s="77"/>
    </row>
    <row r="764">
      <c r="A764" s="77"/>
      <c r="B764" s="77"/>
      <c r="C764" s="77"/>
      <c r="D764" s="77"/>
      <c r="E764" s="77"/>
      <c r="F764" s="77"/>
      <c r="G764" s="77"/>
      <c r="H764" s="77"/>
      <c r="I764" s="77"/>
      <c r="J764" s="77"/>
    </row>
    <row r="765">
      <c r="A765" s="77"/>
      <c r="B765" s="77"/>
      <c r="C765" s="77"/>
      <c r="D765" s="77"/>
      <c r="E765" s="77"/>
      <c r="F765" s="77"/>
      <c r="G765" s="77"/>
      <c r="H765" s="77"/>
      <c r="I765" s="77"/>
      <c r="J765" s="77"/>
    </row>
    <row r="766">
      <c r="A766" s="77"/>
      <c r="B766" s="77"/>
      <c r="C766" s="77"/>
      <c r="D766" s="77"/>
      <c r="E766" s="77"/>
      <c r="F766" s="77"/>
      <c r="G766" s="77"/>
      <c r="H766" s="77"/>
      <c r="I766" s="77"/>
      <c r="J766" s="77"/>
    </row>
    <row r="767">
      <c r="A767" s="77"/>
      <c r="B767" s="77"/>
      <c r="C767" s="77"/>
      <c r="D767" s="77"/>
      <c r="E767" s="77"/>
      <c r="F767" s="77"/>
      <c r="G767" s="77"/>
      <c r="H767" s="77"/>
      <c r="I767" s="77"/>
      <c r="J767" s="77"/>
    </row>
    <row r="768">
      <c r="A768" s="77"/>
      <c r="B768" s="77"/>
      <c r="C768" s="77"/>
      <c r="D768" s="77"/>
      <c r="E768" s="77"/>
      <c r="F768" s="77"/>
      <c r="G768" s="77"/>
      <c r="H768" s="77"/>
      <c r="I768" s="77"/>
      <c r="J768" s="77"/>
    </row>
    <row r="769">
      <c r="A769" s="77"/>
      <c r="B769" s="77"/>
      <c r="C769" s="77"/>
      <c r="D769" s="77"/>
      <c r="E769" s="77"/>
      <c r="F769" s="77"/>
      <c r="G769" s="77"/>
      <c r="H769" s="77"/>
      <c r="I769" s="77"/>
      <c r="J769" s="77"/>
    </row>
    <row r="770">
      <c r="A770" s="77"/>
      <c r="B770" s="77"/>
      <c r="C770" s="77"/>
      <c r="D770" s="77"/>
      <c r="E770" s="77"/>
      <c r="F770" s="77"/>
      <c r="G770" s="77"/>
      <c r="H770" s="77"/>
      <c r="I770" s="77"/>
      <c r="J770" s="77"/>
    </row>
    <row r="771">
      <c r="A771" s="77"/>
      <c r="B771" s="77"/>
      <c r="C771" s="77"/>
      <c r="D771" s="77"/>
      <c r="E771" s="77"/>
      <c r="F771" s="77"/>
      <c r="G771" s="77"/>
      <c r="H771" s="77"/>
      <c r="I771" s="77"/>
      <c r="J771" s="77"/>
    </row>
    <row r="772">
      <c r="A772" s="77"/>
      <c r="B772" s="77"/>
      <c r="C772" s="77"/>
      <c r="D772" s="77"/>
      <c r="E772" s="77"/>
      <c r="F772" s="77"/>
      <c r="G772" s="77"/>
      <c r="H772" s="77"/>
      <c r="I772" s="77"/>
      <c r="J772" s="77"/>
    </row>
    <row r="773">
      <c r="A773" s="77"/>
      <c r="B773" s="77"/>
      <c r="C773" s="77"/>
      <c r="D773" s="77"/>
      <c r="E773" s="77"/>
      <c r="F773" s="77"/>
      <c r="G773" s="77"/>
      <c r="H773" s="77"/>
      <c r="I773" s="77"/>
      <c r="J773" s="77"/>
    </row>
    <row r="774">
      <c r="A774" s="77"/>
      <c r="B774" s="77"/>
      <c r="C774" s="77"/>
      <c r="D774" s="77"/>
      <c r="E774" s="77"/>
      <c r="F774" s="77"/>
      <c r="G774" s="77"/>
      <c r="H774" s="77"/>
      <c r="I774" s="77"/>
      <c r="J774" s="77"/>
    </row>
    <row r="775">
      <c r="A775" s="77"/>
      <c r="B775" s="77"/>
      <c r="C775" s="77"/>
      <c r="D775" s="77"/>
      <c r="E775" s="77"/>
      <c r="F775" s="77"/>
      <c r="G775" s="77"/>
      <c r="H775" s="77"/>
      <c r="I775" s="77"/>
      <c r="J775" s="77"/>
    </row>
    <row r="776">
      <c r="A776" s="77"/>
      <c r="B776" s="77"/>
      <c r="C776" s="77"/>
      <c r="D776" s="77"/>
      <c r="E776" s="77"/>
      <c r="F776" s="77"/>
      <c r="G776" s="77"/>
      <c r="H776" s="77"/>
      <c r="I776" s="77"/>
      <c r="J776" s="77"/>
    </row>
    <row r="777">
      <c r="A777" s="77"/>
      <c r="B777" s="77"/>
      <c r="C777" s="77"/>
      <c r="D777" s="77"/>
      <c r="E777" s="77"/>
      <c r="F777" s="77"/>
      <c r="G777" s="77"/>
      <c r="H777" s="77"/>
      <c r="I777" s="77"/>
      <c r="J777" s="77"/>
    </row>
    <row r="778">
      <c r="A778" s="77"/>
      <c r="B778" s="77"/>
      <c r="C778" s="77"/>
      <c r="D778" s="77"/>
      <c r="E778" s="77"/>
      <c r="F778" s="77"/>
      <c r="G778" s="77"/>
      <c r="H778" s="77"/>
      <c r="I778" s="77"/>
      <c r="J778" s="77"/>
    </row>
    <row r="779">
      <c r="A779" s="77"/>
      <c r="B779" s="77"/>
      <c r="C779" s="77"/>
      <c r="D779" s="77"/>
      <c r="E779" s="77"/>
      <c r="F779" s="77"/>
      <c r="G779" s="77"/>
      <c r="H779" s="77"/>
      <c r="I779" s="77"/>
      <c r="J779" s="77"/>
    </row>
    <row r="780">
      <c r="A780" s="77"/>
      <c r="B780" s="77"/>
      <c r="C780" s="77"/>
      <c r="D780" s="77"/>
      <c r="E780" s="77"/>
      <c r="F780" s="77"/>
      <c r="G780" s="77"/>
      <c r="H780" s="77"/>
      <c r="I780" s="77"/>
      <c r="J780" s="77"/>
    </row>
    <row r="781">
      <c r="A781" s="77"/>
      <c r="B781" s="77"/>
      <c r="C781" s="77"/>
      <c r="D781" s="77"/>
      <c r="E781" s="77"/>
      <c r="F781" s="77"/>
      <c r="G781" s="77"/>
      <c r="H781" s="77"/>
      <c r="I781" s="77"/>
      <c r="J781" s="77"/>
    </row>
    <row r="782">
      <c r="A782" s="77"/>
      <c r="B782" s="77"/>
      <c r="C782" s="77"/>
      <c r="D782" s="77"/>
      <c r="E782" s="77"/>
      <c r="F782" s="77"/>
      <c r="G782" s="77"/>
      <c r="H782" s="77"/>
      <c r="I782" s="77"/>
      <c r="J782" s="77"/>
    </row>
    <row r="783">
      <c r="A783" s="77"/>
      <c r="B783" s="77"/>
      <c r="C783" s="77"/>
      <c r="D783" s="77"/>
      <c r="E783" s="77"/>
      <c r="F783" s="77"/>
      <c r="G783" s="77"/>
      <c r="H783" s="77"/>
      <c r="I783" s="77"/>
      <c r="J783" s="77"/>
    </row>
    <row r="784">
      <c r="A784" s="77"/>
      <c r="B784" s="77"/>
      <c r="C784" s="77"/>
      <c r="D784" s="77"/>
      <c r="E784" s="77"/>
      <c r="F784" s="77"/>
      <c r="G784" s="77"/>
      <c r="H784" s="77"/>
      <c r="I784" s="77"/>
      <c r="J784" s="77"/>
    </row>
    <row r="785">
      <c r="A785" s="77"/>
      <c r="B785" s="77"/>
      <c r="C785" s="77"/>
      <c r="D785" s="77"/>
      <c r="E785" s="77"/>
      <c r="F785" s="77"/>
      <c r="G785" s="77"/>
      <c r="H785" s="77"/>
      <c r="I785" s="77"/>
      <c r="J785" s="77"/>
    </row>
    <row r="786">
      <c r="A786" s="77"/>
      <c r="B786" s="77"/>
      <c r="C786" s="77"/>
      <c r="D786" s="77"/>
      <c r="E786" s="77"/>
      <c r="F786" s="77"/>
      <c r="G786" s="77"/>
      <c r="H786" s="77"/>
      <c r="I786" s="77"/>
      <c r="J786" s="77"/>
    </row>
    <row r="787">
      <c r="A787" s="77"/>
      <c r="B787" s="77"/>
      <c r="C787" s="77"/>
      <c r="D787" s="77"/>
      <c r="E787" s="77"/>
      <c r="F787" s="77"/>
      <c r="G787" s="77"/>
      <c r="H787" s="77"/>
      <c r="I787" s="77"/>
      <c r="J787" s="77"/>
    </row>
    <row r="788">
      <c r="A788" s="77"/>
      <c r="B788" s="77"/>
      <c r="C788" s="77"/>
      <c r="D788" s="77"/>
      <c r="E788" s="77"/>
      <c r="F788" s="77"/>
      <c r="G788" s="77"/>
      <c r="H788" s="77"/>
      <c r="I788" s="77"/>
      <c r="J788" s="77"/>
    </row>
    <row r="789">
      <c r="A789" s="77"/>
      <c r="B789" s="77"/>
      <c r="C789" s="77"/>
      <c r="D789" s="77"/>
      <c r="E789" s="77"/>
      <c r="F789" s="77"/>
      <c r="G789" s="77"/>
      <c r="H789" s="77"/>
      <c r="I789" s="77"/>
      <c r="J789" s="77"/>
    </row>
    <row r="790">
      <c r="A790" s="77"/>
      <c r="B790" s="77"/>
      <c r="C790" s="77"/>
      <c r="D790" s="77"/>
      <c r="E790" s="77"/>
      <c r="F790" s="77"/>
      <c r="G790" s="77"/>
      <c r="H790" s="77"/>
      <c r="I790" s="77"/>
      <c r="J790" s="77"/>
    </row>
    <row r="791">
      <c r="A791" s="77"/>
      <c r="B791" s="77"/>
      <c r="C791" s="77"/>
      <c r="D791" s="77"/>
      <c r="E791" s="77"/>
      <c r="F791" s="77"/>
      <c r="G791" s="77"/>
      <c r="H791" s="77"/>
      <c r="I791" s="77"/>
      <c r="J791" s="77"/>
    </row>
    <row r="792">
      <c r="A792" s="77"/>
      <c r="B792" s="77"/>
      <c r="C792" s="77"/>
      <c r="D792" s="77"/>
      <c r="E792" s="77"/>
      <c r="F792" s="77"/>
      <c r="G792" s="77"/>
      <c r="H792" s="77"/>
      <c r="I792" s="77"/>
      <c r="J792" s="77"/>
    </row>
    <row r="793">
      <c r="A793" s="77"/>
      <c r="B793" s="77"/>
      <c r="C793" s="77"/>
      <c r="D793" s="77"/>
      <c r="E793" s="77"/>
      <c r="F793" s="77"/>
      <c r="G793" s="77"/>
      <c r="H793" s="77"/>
      <c r="I793" s="77"/>
      <c r="J793" s="77"/>
    </row>
    <row r="794">
      <c r="A794" s="77"/>
      <c r="B794" s="77"/>
      <c r="C794" s="77"/>
      <c r="D794" s="77"/>
      <c r="E794" s="77"/>
      <c r="F794" s="77"/>
      <c r="G794" s="77"/>
      <c r="H794" s="77"/>
      <c r="I794" s="77"/>
      <c r="J794" s="77"/>
    </row>
    <row r="795">
      <c r="A795" s="77"/>
      <c r="B795" s="77"/>
      <c r="C795" s="77"/>
      <c r="D795" s="77"/>
      <c r="E795" s="77"/>
      <c r="F795" s="77"/>
      <c r="G795" s="77"/>
      <c r="H795" s="77"/>
      <c r="I795" s="77"/>
      <c r="J795" s="77"/>
    </row>
    <row r="796">
      <c r="A796" s="77"/>
      <c r="B796" s="77"/>
      <c r="C796" s="77"/>
      <c r="D796" s="77"/>
      <c r="E796" s="77"/>
      <c r="F796" s="77"/>
      <c r="G796" s="77"/>
      <c r="H796" s="77"/>
      <c r="I796" s="77"/>
      <c r="J796" s="77"/>
    </row>
    <row r="797">
      <c r="A797" s="77"/>
      <c r="B797" s="77"/>
      <c r="C797" s="77"/>
      <c r="D797" s="77"/>
      <c r="E797" s="77"/>
      <c r="F797" s="77"/>
      <c r="G797" s="77"/>
      <c r="H797" s="77"/>
      <c r="I797" s="77"/>
      <c r="J797" s="77"/>
    </row>
    <row r="798">
      <c r="A798" s="77"/>
      <c r="B798" s="77"/>
      <c r="C798" s="77"/>
      <c r="D798" s="77"/>
      <c r="E798" s="77"/>
      <c r="F798" s="77"/>
      <c r="G798" s="77"/>
      <c r="H798" s="77"/>
      <c r="I798" s="77"/>
      <c r="J798" s="77"/>
    </row>
    <row r="799">
      <c r="A799" s="77"/>
      <c r="B799" s="77"/>
      <c r="C799" s="77"/>
      <c r="D799" s="77"/>
      <c r="E799" s="77"/>
      <c r="F799" s="77"/>
      <c r="G799" s="77"/>
      <c r="H799" s="77"/>
      <c r="I799" s="77"/>
      <c r="J799" s="77"/>
    </row>
    <row r="800">
      <c r="A800" s="77"/>
      <c r="B800" s="77"/>
      <c r="C800" s="77"/>
      <c r="D800" s="77"/>
      <c r="E800" s="77"/>
      <c r="F800" s="77"/>
      <c r="G800" s="77"/>
      <c r="H800" s="77"/>
      <c r="I800" s="77"/>
      <c r="J800" s="77"/>
    </row>
    <row r="801">
      <c r="A801" s="77"/>
      <c r="B801" s="77"/>
      <c r="C801" s="77"/>
      <c r="D801" s="77"/>
      <c r="E801" s="77"/>
      <c r="F801" s="77"/>
      <c r="G801" s="77"/>
      <c r="H801" s="77"/>
      <c r="I801" s="77"/>
      <c r="J801" s="77"/>
    </row>
    <row r="802">
      <c r="A802" s="77"/>
      <c r="B802" s="77"/>
      <c r="C802" s="77"/>
      <c r="D802" s="77"/>
      <c r="E802" s="77"/>
      <c r="F802" s="77"/>
      <c r="G802" s="77"/>
      <c r="H802" s="77"/>
      <c r="I802" s="77"/>
      <c r="J802" s="77"/>
    </row>
    <row r="803">
      <c r="A803" s="77"/>
      <c r="B803" s="77"/>
      <c r="C803" s="77"/>
      <c r="D803" s="77"/>
      <c r="E803" s="77"/>
      <c r="F803" s="77"/>
      <c r="G803" s="77"/>
      <c r="H803" s="77"/>
      <c r="I803" s="77"/>
      <c r="J803" s="77"/>
    </row>
    <row r="804">
      <c r="A804" s="77"/>
      <c r="B804" s="77"/>
      <c r="C804" s="77"/>
      <c r="D804" s="77"/>
      <c r="E804" s="77"/>
      <c r="F804" s="77"/>
      <c r="G804" s="77"/>
      <c r="H804" s="77"/>
      <c r="I804" s="77"/>
      <c r="J804" s="77"/>
    </row>
    <row r="805">
      <c r="A805" s="77"/>
      <c r="B805" s="77"/>
      <c r="C805" s="77"/>
      <c r="D805" s="77"/>
      <c r="E805" s="77"/>
      <c r="F805" s="77"/>
      <c r="G805" s="77"/>
      <c r="H805" s="77"/>
      <c r="I805" s="77"/>
      <c r="J805" s="77"/>
    </row>
    <row r="806">
      <c r="A806" s="77"/>
      <c r="B806" s="77"/>
      <c r="C806" s="77"/>
      <c r="D806" s="77"/>
      <c r="E806" s="77"/>
      <c r="F806" s="77"/>
      <c r="G806" s="77"/>
      <c r="H806" s="77"/>
      <c r="I806" s="77"/>
      <c r="J806" s="77"/>
    </row>
    <row r="807">
      <c r="A807" s="77"/>
      <c r="B807" s="77"/>
      <c r="C807" s="77"/>
      <c r="D807" s="77"/>
      <c r="E807" s="77"/>
      <c r="F807" s="77"/>
      <c r="G807" s="77"/>
      <c r="H807" s="77"/>
      <c r="I807" s="77"/>
      <c r="J807" s="77"/>
    </row>
    <row r="808">
      <c r="A808" s="77"/>
      <c r="B808" s="77"/>
      <c r="C808" s="77"/>
      <c r="D808" s="77"/>
      <c r="E808" s="77"/>
      <c r="F808" s="77"/>
      <c r="G808" s="77"/>
      <c r="H808" s="77"/>
      <c r="I808" s="77"/>
      <c r="J808" s="77"/>
    </row>
    <row r="809">
      <c r="A809" s="77"/>
      <c r="B809" s="77"/>
      <c r="C809" s="77"/>
      <c r="D809" s="77"/>
      <c r="E809" s="77"/>
      <c r="F809" s="77"/>
      <c r="G809" s="77"/>
      <c r="H809" s="77"/>
      <c r="I809" s="77"/>
      <c r="J809" s="77"/>
    </row>
    <row r="810">
      <c r="A810" s="77"/>
      <c r="B810" s="77"/>
      <c r="C810" s="77"/>
      <c r="D810" s="77"/>
      <c r="E810" s="77"/>
      <c r="F810" s="77"/>
      <c r="G810" s="77"/>
      <c r="H810" s="77"/>
      <c r="I810" s="77"/>
      <c r="J810" s="77"/>
    </row>
    <row r="811">
      <c r="A811" s="77"/>
      <c r="B811" s="77"/>
      <c r="C811" s="77"/>
      <c r="D811" s="77"/>
      <c r="E811" s="77"/>
      <c r="F811" s="77"/>
      <c r="G811" s="77"/>
      <c r="H811" s="77"/>
      <c r="I811" s="77"/>
      <c r="J811" s="77"/>
    </row>
    <row r="812">
      <c r="A812" s="77"/>
      <c r="B812" s="77"/>
      <c r="C812" s="77"/>
      <c r="D812" s="77"/>
      <c r="E812" s="77"/>
      <c r="F812" s="77"/>
      <c r="G812" s="77"/>
      <c r="H812" s="77"/>
      <c r="I812" s="77"/>
      <c r="J812" s="77"/>
    </row>
    <row r="813">
      <c r="A813" s="77"/>
      <c r="B813" s="77"/>
      <c r="C813" s="77"/>
      <c r="D813" s="77"/>
      <c r="E813" s="77"/>
      <c r="F813" s="77"/>
      <c r="G813" s="77"/>
      <c r="H813" s="77"/>
      <c r="I813" s="77"/>
      <c r="J813" s="77"/>
    </row>
    <row r="814">
      <c r="A814" s="77"/>
      <c r="B814" s="77"/>
      <c r="C814" s="77"/>
      <c r="D814" s="77"/>
      <c r="E814" s="77"/>
      <c r="F814" s="77"/>
      <c r="G814" s="77"/>
      <c r="H814" s="77"/>
      <c r="I814" s="77"/>
      <c r="J814" s="77"/>
    </row>
    <row r="815">
      <c r="A815" s="77"/>
      <c r="B815" s="77"/>
      <c r="C815" s="77"/>
      <c r="D815" s="77"/>
      <c r="E815" s="77"/>
      <c r="F815" s="77"/>
      <c r="G815" s="77"/>
      <c r="H815" s="77"/>
      <c r="I815" s="77"/>
      <c r="J815" s="77"/>
    </row>
    <row r="816">
      <c r="A816" s="77"/>
      <c r="B816" s="77"/>
      <c r="C816" s="77"/>
      <c r="D816" s="77"/>
      <c r="E816" s="77"/>
      <c r="F816" s="77"/>
      <c r="G816" s="77"/>
      <c r="H816" s="77"/>
      <c r="I816" s="77"/>
      <c r="J816" s="77"/>
    </row>
    <row r="817">
      <c r="A817" s="77"/>
      <c r="B817" s="77"/>
      <c r="C817" s="77"/>
      <c r="D817" s="77"/>
      <c r="E817" s="77"/>
      <c r="F817" s="77"/>
      <c r="G817" s="77"/>
      <c r="H817" s="77"/>
      <c r="I817" s="77"/>
      <c r="J817" s="77"/>
    </row>
    <row r="818">
      <c r="A818" s="77"/>
      <c r="B818" s="77"/>
      <c r="C818" s="77"/>
      <c r="D818" s="77"/>
      <c r="E818" s="77"/>
      <c r="F818" s="77"/>
      <c r="G818" s="77"/>
      <c r="H818" s="77"/>
      <c r="I818" s="77"/>
      <c r="J818" s="77"/>
    </row>
    <row r="819">
      <c r="A819" s="77"/>
      <c r="B819" s="77"/>
      <c r="C819" s="77"/>
      <c r="D819" s="77"/>
      <c r="E819" s="77"/>
      <c r="F819" s="77"/>
      <c r="G819" s="77"/>
      <c r="H819" s="77"/>
      <c r="I819" s="77"/>
      <c r="J819" s="77"/>
    </row>
    <row r="820">
      <c r="A820" s="77"/>
      <c r="B820" s="77"/>
      <c r="C820" s="77"/>
      <c r="D820" s="77"/>
      <c r="E820" s="77"/>
      <c r="F820" s="77"/>
      <c r="G820" s="77"/>
      <c r="H820" s="77"/>
      <c r="I820" s="77"/>
      <c r="J820" s="77"/>
    </row>
    <row r="821">
      <c r="A821" s="77"/>
      <c r="B821" s="77"/>
      <c r="C821" s="77"/>
      <c r="D821" s="77"/>
      <c r="E821" s="77"/>
      <c r="F821" s="77"/>
      <c r="G821" s="77"/>
      <c r="H821" s="77"/>
      <c r="I821" s="77"/>
      <c r="J821" s="77"/>
    </row>
    <row r="822">
      <c r="A822" s="77"/>
      <c r="B822" s="77"/>
      <c r="C822" s="77"/>
      <c r="D822" s="77"/>
      <c r="E822" s="77"/>
      <c r="F822" s="77"/>
      <c r="G822" s="77"/>
      <c r="H822" s="77"/>
      <c r="I822" s="77"/>
      <c r="J822" s="77"/>
    </row>
    <row r="823">
      <c r="A823" s="77"/>
      <c r="B823" s="77"/>
      <c r="C823" s="77"/>
      <c r="D823" s="77"/>
      <c r="E823" s="77"/>
      <c r="F823" s="77"/>
      <c r="G823" s="77"/>
      <c r="H823" s="77"/>
      <c r="I823" s="77"/>
      <c r="J823" s="77"/>
    </row>
    <row r="824">
      <c r="A824" s="77"/>
      <c r="B824" s="77"/>
      <c r="C824" s="77"/>
      <c r="D824" s="77"/>
      <c r="E824" s="77"/>
      <c r="F824" s="77"/>
      <c r="G824" s="77"/>
      <c r="H824" s="77"/>
      <c r="I824" s="77"/>
      <c r="J824" s="77"/>
    </row>
    <row r="825">
      <c r="A825" s="77"/>
      <c r="B825" s="77"/>
      <c r="C825" s="77"/>
      <c r="D825" s="77"/>
      <c r="E825" s="77"/>
      <c r="F825" s="77"/>
      <c r="G825" s="77"/>
      <c r="H825" s="77"/>
      <c r="I825" s="77"/>
      <c r="J825" s="77"/>
    </row>
    <row r="826">
      <c r="A826" s="77"/>
      <c r="B826" s="77"/>
      <c r="C826" s="77"/>
      <c r="D826" s="77"/>
      <c r="E826" s="77"/>
      <c r="F826" s="77"/>
      <c r="G826" s="77"/>
      <c r="H826" s="77"/>
      <c r="I826" s="77"/>
      <c r="J826" s="77"/>
    </row>
    <row r="827">
      <c r="A827" s="77"/>
      <c r="B827" s="77"/>
      <c r="C827" s="77"/>
      <c r="D827" s="77"/>
      <c r="E827" s="77"/>
      <c r="F827" s="77"/>
      <c r="G827" s="77"/>
      <c r="H827" s="77"/>
      <c r="I827" s="77"/>
      <c r="J827" s="77"/>
    </row>
    <row r="828">
      <c r="A828" s="77"/>
      <c r="B828" s="77"/>
      <c r="C828" s="77"/>
      <c r="D828" s="77"/>
      <c r="E828" s="77"/>
      <c r="F828" s="77"/>
      <c r="G828" s="77"/>
      <c r="H828" s="77"/>
      <c r="I828" s="77"/>
      <c r="J828" s="77"/>
    </row>
    <row r="829">
      <c r="A829" s="77"/>
      <c r="B829" s="77"/>
      <c r="C829" s="77"/>
      <c r="D829" s="77"/>
      <c r="E829" s="77"/>
      <c r="F829" s="77"/>
      <c r="G829" s="77"/>
      <c r="H829" s="77"/>
      <c r="I829" s="77"/>
      <c r="J829" s="77"/>
    </row>
    <row r="830">
      <c r="A830" s="77"/>
      <c r="B830" s="77"/>
      <c r="C830" s="77"/>
      <c r="D830" s="77"/>
      <c r="E830" s="77"/>
      <c r="F830" s="77"/>
      <c r="G830" s="77"/>
      <c r="H830" s="77"/>
      <c r="I830" s="77"/>
      <c r="J830" s="77"/>
    </row>
    <row r="831">
      <c r="A831" s="77"/>
      <c r="B831" s="77"/>
      <c r="C831" s="77"/>
      <c r="D831" s="77"/>
      <c r="E831" s="77"/>
      <c r="F831" s="77"/>
      <c r="G831" s="77"/>
      <c r="H831" s="77"/>
      <c r="I831" s="77"/>
      <c r="J831" s="77"/>
    </row>
    <row r="832">
      <c r="A832" s="77"/>
      <c r="B832" s="77"/>
      <c r="C832" s="77"/>
      <c r="D832" s="77"/>
      <c r="E832" s="77"/>
      <c r="F832" s="77"/>
      <c r="G832" s="77"/>
      <c r="H832" s="77"/>
      <c r="I832" s="77"/>
      <c r="J832" s="77"/>
    </row>
    <row r="833">
      <c r="A833" s="77"/>
      <c r="B833" s="77"/>
      <c r="C833" s="77"/>
      <c r="D833" s="77"/>
      <c r="E833" s="77"/>
      <c r="F833" s="77"/>
      <c r="G833" s="77"/>
      <c r="H833" s="77"/>
      <c r="I833" s="77"/>
      <c r="J833" s="77"/>
    </row>
    <row r="834">
      <c r="A834" s="77"/>
      <c r="B834" s="77"/>
      <c r="C834" s="77"/>
      <c r="D834" s="77"/>
      <c r="E834" s="77"/>
      <c r="F834" s="77"/>
      <c r="G834" s="77"/>
      <c r="H834" s="77"/>
      <c r="I834" s="77"/>
      <c r="J834" s="77"/>
    </row>
    <row r="835">
      <c r="A835" s="77"/>
      <c r="B835" s="77"/>
      <c r="C835" s="77"/>
      <c r="D835" s="77"/>
      <c r="E835" s="77"/>
      <c r="F835" s="77"/>
      <c r="G835" s="77"/>
      <c r="H835" s="77"/>
      <c r="I835" s="77"/>
      <c r="J835" s="77"/>
    </row>
    <row r="836">
      <c r="A836" s="77"/>
      <c r="B836" s="77"/>
      <c r="C836" s="77"/>
      <c r="D836" s="77"/>
      <c r="E836" s="77"/>
      <c r="F836" s="77"/>
      <c r="G836" s="77"/>
      <c r="H836" s="77"/>
      <c r="I836" s="77"/>
      <c r="J836" s="77"/>
    </row>
    <row r="837">
      <c r="A837" s="77"/>
      <c r="B837" s="77"/>
      <c r="C837" s="77"/>
      <c r="D837" s="77"/>
      <c r="E837" s="77"/>
      <c r="F837" s="77"/>
      <c r="G837" s="77"/>
      <c r="H837" s="77"/>
      <c r="I837" s="77"/>
      <c r="J837" s="77"/>
    </row>
    <row r="838">
      <c r="A838" s="77"/>
      <c r="B838" s="77"/>
      <c r="C838" s="77"/>
      <c r="D838" s="77"/>
      <c r="E838" s="77"/>
      <c r="F838" s="77"/>
      <c r="G838" s="77"/>
      <c r="H838" s="77"/>
      <c r="I838" s="77"/>
      <c r="J838" s="77"/>
    </row>
    <row r="839">
      <c r="A839" s="77"/>
      <c r="B839" s="77"/>
      <c r="C839" s="77"/>
      <c r="D839" s="77"/>
      <c r="E839" s="77"/>
      <c r="F839" s="77"/>
      <c r="G839" s="77"/>
      <c r="H839" s="77"/>
      <c r="I839" s="77"/>
      <c r="J839" s="77"/>
    </row>
    <row r="840">
      <c r="A840" s="77"/>
      <c r="B840" s="77"/>
      <c r="C840" s="77"/>
      <c r="D840" s="77"/>
      <c r="E840" s="77"/>
      <c r="F840" s="77"/>
      <c r="G840" s="77"/>
      <c r="H840" s="77"/>
      <c r="I840" s="77"/>
      <c r="J840" s="77"/>
    </row>
    <row r="841">
      <c r="A841" s="77"/>
      <c r="B841" s="77"/>
      <c r="C841" s="77"/>
      <c r="D841" s="77"/>
      <c r="E841" s="77"/>
      <c r="F841" s="77"/>
      <c r="G841" s="77"/>
      <c r="H841" s="77"/>
      <c r="I841" s="77"/>
      <c r="J841" s="77"/>
    </row>
    <row r="842">
      <c r="A842" s="77"/>
      <c r="B842" s="77"/>
      <c r="C842" s="77"/>
      <c r="D842" s="77"/>
      <c r="E842" s="77"/>
      <c r="F842" s="77"/>
      <c r="G842" s="77"/>
      <c r="H842" s="77"/>
      <c r="I842" s="77"/>
      <c r="J842" s="77"/>
    </row>
    <row r="843">
      <c r="A843" s="77"/>
      <c r="B843" s="77"/>
      <c r="C843" s="77"/>
      <c r="D843" s="77"/>
      <c r="E843" s="77"/>
      <c r="F843" s="77"/>
      <c r="G843" s="77"/>
      <c r="H843" s="77"/>
      <c r="I843" s="77"/>
      <c r="J843" s="77"/>
    </row>
    <row r="844">
      <c r="A844" s="77"/>
      <c r="B844" s="77"/>
      <c r="C844" s="77"/>
      <c r="D844" s="77"/>
      <c r="E844" s="77"/>
      <c r="F844" s="77"/>
      <c r="G844" s="77"/>
      <c r="H844" s="77"/>
      <c r="I844" s="77"/>
      <c r="J844" s="77"/>
    </row>
    <row r="845">
      <c r="A845" s="77"/>
      <c r="B845" s="77"/>
      <c r="C845" s="77"/>
      <c r="D845" s="77"/>
      <c r="E845" s="77"/>
      <c r="F845" s="77"/>
      <c r="G845" s="77"/>
      <c r="H845" s="77"/>
      <c r="I845" s="77"/>
      <c r="J845" s="77"/>
    </row>
    <row r="846">
      <c r="A846" s="77"/>
      <c r="B846" s="77"/>
      <c r="C846" s="77"/>
      <c r="D846" s="77"/>
      <c r="E846" s="77"/>
      <c r="F846" s="77"/>
      <c r="G846" s="77"/>
      <c r="H846" s="77"/>
      <c r="I846" s="77"/>
      <c r="J846" s="77"/>
    </row>
    <row r="847">
      <c r="A847" s="77"/>
      <c r="B847" s="77"/>
      <c r="C847" s="77"/>
      <c r="D847" s="77"/>
      <c r="E847" s="77"/>
      <c r="F847" s="77"/>
      <c r="G847" s="77"/>
      <c r="H847" s="77"/>
      <c r="I847" s="77"/>
      <c r="J847" s="77"/>
    </row>
    <row r="848">
      <c r="A848" s="77"/>
      <c r="B848" s="77"/>
      <c r="C848" s="77"/>
      <c r="D848" s="77"/>
      <c r="E848" s="77"/>
      <c r="F848" s="77"/>
      <c r="G848" s="77"/>
      <c r="H848" s="77"/>
      <c r="I848" s="77"/>
      <c r="J848" s="77"/>
    </row>
    <row r="849">
      <c r="A849" s="77"/>
      <c r="B849" s="77"/>
      <c r="C849" s="77"/>
      <c r="D849" s="77"/>
      <c r="E849" s="77"/>
      <c r="F849" s="77"/>
      <c r="G849" s="77"/>
      <c r="H849" s="77"/>
      <c r="I849" s="77"/>
      <c r="J849" s="77"/>
    </row>
    <row r="850">
      <c r="A850" s="77"/>
      <c r="B850" s="77"/>
      <c r="C850" s="77"/>
      <c r="D850" s="77"/>
      <c r="E850" s="77"/>
      <c r="F850" s="77"/>
      <c r="G850" s="77"/>
      <c r="H850" s="77"/>
      <c r="I850" s="77"/>
      <c r="J850" s="77"/>
    </row>
    <row r="851">
      <c r="A851" s="77"/>
      <c r="B851" s="77"/>
      <c r="C851" s="77"/>
      <c r="D851" s="77"/>
      <c r="E851" s="77"/>
      <c r="F851" s="77"/>
      <c r="G851" s="77"/>
      <c r="H851" s="77"/>
      <c r="I851" s="77"/>
      <c r="J851" s="77"/>
    </row>
    <row r="852">
      <c r="A852" s="77"/>
      <c r="B852" s="77"/>
      <c r="C852" s="77"/>
      <c r="D852" s="77"/>
      <c r="E852" s="77"/>
      <c r="F852" s="77"/>
      <c r="G852" s="77"/>
      <c r="H852" s="77"/>
      <c r="I852" s="77"/>
      <c r="J852" s="77"/>
    </row>
    <row r="853">
      <c r="A853" s="77"/>
      <c r="B853" s="77"/>
      <c r="C853" s="77"/>
      <c r="D853" s="77"/>
      <c r="E853" s="77"/>
      <c r="F853" s="77"/>
      <c r="G853" s="77"/>
      <c r="H853" s="77"/>
      <c r="I853" s="77"/>
      <c r="J853" s="77"/>
    </row>
    <row r="854">
      <c r="A854" s="77"/>
      <c r="B854" s="77"/>
      <c r="C854" s="77"/>
      <c r="D854" s="77"/>
      <c r="E854" s="77"/>
      <c r="F854" s="77"/>
      <c r="G854" s="77"/>
      <c r="H854" s="77"/>
      <c r="I854" s="77"/>
      <c r="J854" s="77"/>
    </row>
    <row r="855">
      <c r="A855" s="77"/>
      <c r="B855" s="77"/>
      <c r="C855" s="77"/>
      <c r="D855" s="77"/>
      <c r="E855" s="77"/>
      <c r="F855" s="77"/>
      <c r="G855" s="77"/>
      <c r="H855" s="77"/>
      <c r="I855" s="77"/>
      <c r="J855" s="77"/>
    </row>
    <row r="856">
      <c r="A856" s="77"/>
      <c r="B856" s="77"/>
      <c r="C856" s="77"/>
      <c r="D856" s="77"/>
      <c r="E856" s="77"/>
      <c r="F856" s="77"/>
      <c r="G856" s="77"/>
      <c r="H856" s="77"/>
      <c r="I856" s="77"/>
      <c r="J856" s="77"/>
    </row>
    <row r="857">
      <c r="A857" s="77"/>
      <c r="B857" s="77"/>
      <c r="C857" s="77"/>
      <c r="D857" s="77"/>
      <c r="E857" s="77"/>
      <c r="F857" s="77"/>
      <c r="G857" s="77"/>
      <c r="H857" s="77"/>
      <c r="I857" s="77"/>
      <c r="J857" s="77"/>
    </row>
    <row r="858">
      <c r="A858" s="77"/>
      <c r="B858" s="77"/>
      <c r="C858" s="77"/>
      <c r="D858" s="77"/>
      <c r="E858" s="77"/>
      <c r="F858" s="77"/>
      <c r="G858" s="77"/>
      <c r="H858" s="77"/>
      <c r="I858" s="77"/>
      <c r="J858" s="77"/>
    </row>
    <row r="859">
      <c r="A859" s="77"/>
      <c r="B859" s="77"/>
      <c r="C859" s="77"/>
      <c r="D859" s="77"/>
      <c r="E859" s="77"/>
      <c r="F859" s="77"/>
      <c r="G859" s="77"/>
      <c r="H859" s="77"/>
      <c r="I859" s="77"/>
      <c r="J859" s="77"/>
    </row>
    <row r="860">
      <c r="A860" s="77"/>
      <c r="B860" s="77"/>
      <c r="C860" s="77"/>
      <c r="D860" s="77"/>
      <c r="E860" s="77"/>
      <c r="F860" s="77"/>
      <c r="G860" s="77"/>
      <c r="H860" s="77"/>
      <c r="I860" s="77"/>
      <c r="J860" s="77"/>
    </row>
    <row r="861">
      <c r="A861" s="77"/>
      <c r="B861" s="77"/>
      <c r="C861" s="77"/>
      <c r="D861" s="77"/>
      <c r="E861" s="77"/>
      <c r="F861" s="77"/>
      <c r="G861" s="77"/>
      <c r="H861" s="77"/>
      <c r="I861" s="77"/>
      <c r="J861" s="77"/>
    </row>
    <row r="862">
      <c r="A862" s="77"/>
      <c r="B862" s="77"/>
      <c r="C862" s="77"/>
      <c r="D862" s="77"/>
      <c r="E862" s="77"/>
      <c r="F862" s="77"/>
      <c r="G862" s="77"/>
      <c r="H862" s="77"/>
      <c r="I862" s="77"/>
      <c r="J862" s="77"/>
    </row>
    <row r="863">
      <c r="A863" s="77"/>
      <c r="B863" s="77"/>
      <c r="C863" s="77"/>
      <c r="D863" s="77"/>
      <c r="E863" s="77"/>
      <c r="F863" s="77"/>
      <c r="G863" s="77"/>
      <c r="H863" s="77"/>
      <c r="I863" s="77"/>
      <c r="J863" s="77"/>
    </row>
    <row r="864">
      <c r="A864" s="77"/>
      <c r="B864" s="77"/>
      <c r="C864" s="77"/>
      <c r="D864" s="77"/>
      <c r="E864" s="77"/>
      <c r="F864" s="77"/>
      <c r="G864" s="77"/>
      <c r="H864" s="77"/>
      <c r="I864" s="77"/>
      <c r="J864" s="77"/>
    </row>
    <row r="865">
      <c r="A865" s="77"/>
      <c r="B865" s="77"/>
      <c r="C865" s="77"/>
      <c r="D865" s="77"/>
      <c r="E865" s="77"/>
      <c r="F865" s="77"/>
      <c r="G865" s="77"/>
      <c r="H865" s="77"/>
      <c r="I865" s="77"/>
      <c r="J865" s="77"/>
    </row>
    <row r="866">
      <c r="A866" s="77"/>
      <c r="B866" s="77"/>
      <c r="C866" s="77"/>
      <c r="D866" s="77"/>
      <c r="E866" s="77"/>
      <c r="F866" s="77"/>
      <c r="G866" s="77"/>
      <c r="H866" s="77"/>
      <c r="I866" s="77"/>
      <c r="J866" s="77"/>
    </row>
    <row r="867">
      <c r="A867" s="77"/>
      <c r="B867" s="77"/>
      <c r="C867" s="77"/>
      <c r="D867" s="77"/>
      <c r="E867" s="77"/>
      <c r="F867" s="77"/>
      <c r="G867" s="77"/>
      <c r="H867" s="77"/>
      <c r="I867" s="77"/>
      <c r="J867" s="77"/>
    </row>
    <row r="868">
      <c r="A868" s="77"/>
      <c r="B868" s="77"/>
      <c r="C868" s="77"/>
      <c r="D868" s="77"/>
      <c r="E868" s="77"/>
      <c r="F868" s="77"/>
      <c r="G868" s="77"/>
      <c r="H868" s="77"/>
      <c r="I868" s="77"/>
      <c r="J868" s="77"/>
    </row>
    <row r="869">
      <c r="A869" s="77"/>
      <c r="B869" s="77"/>
      <c r="C869" s="77"/>
      <c r="D869" s="77"/>
      <c r="E869" s="77"/>
      <c r="F869" s="77"/>
      <c r="G869" s="77"/>
      <c r="H869" s="77"/>
      <c r="I869" s="77"/>
      <c r="J869" s="77"/>
    </row>
    <row r="870">
      <c r="A870" s="77"/>
      <c r="B870" s="77"/>
      <c r="C870" s="77"/>
      <c r="D870" s="77"/>
      <c r="E870" s="77"/>
      <c r="F870" s="77"/>
      <c r="G870" s="77"/>
      <c r="H870" s="77"/>
      <c r="I870" s="77"/>
      <c r="J870" s="77"/>
    </row>
    <row r="871">
      <c r="A871" s="77"/>
      <c r="B871" s="77"/>
      <c r="C871" s="77"/>
      <c r="D871" s="77"/>
      <c r="E871" s="77"/>
      <c r="F871" s="77"/>
      <c r="G871" s="77"/>
      <c r="H871" s="77"/>
      <c r="I871" s="77"/>
      <c r="J871" s="77"/>
    </row>
    <row r="872">
      <c r="A872" s="77"/>
      <c r="B872" s="77"/>
      <c r="C872" s="77"/>
      <c r="D872" s="77"/>
      <c r="E872" s="77"/>
      <c r="F872" s="77"/>
      <c r="G872" s="77"/>
      <c r="H872" s="77"/>
      <c r="I872" s="77"/>
      <c r="J872" s="77"/>
    </row>
    <row r="873">
      <c r="A873" s="77"/>
      <c r="B873" s="77"/>
      <c r="C873" s="77"/>
      <c r="D873" s="77"/>
      <c r="E873" s="77"/>
      <c r="F873" s="77"/>
      <c r="G873" s="77"/>
      <c r="H873" s="77"/>
      <c r="I873" s="77"/>
      <c r="J873" s="77"/>
    </row>
    <row r="874">
      <c r="A874" s="77"/>
      <c r="B874" s="77"/>
      <c r="C874" s="77"/>
      <c r="D874" s="77"/>
      <c r="E874" s="77"/>
      <c r="F874" s="77"/>
      <c r="G874" s="77"/>
      <c r="H874" s="77"/>
      <c r="I874" s="77"/>
      <c r="J874" s="77"/>
    </row>
    <row r="875">
      <c r="A875" s="77"/>
      <c r="B875" s="77"/>
      <c r="C875" s="77"/>
      <c r="D875" s="77"/>
      <c r="E875" s="77"/>
      <c r="F875" s="77"/>
      <c r="G875" s="77"/>
      <c r="H875" s="77"/>
      <c r="I875" s="77"/>
      <c r="J875" s="77"/>
    </row>
    <row r="876">
      <c r="A876" s="77"/>
      <c r="B876" s="77"/>
      <c r="C876" s="77"/>
      <c r="D876" s="77"/>
      <c r="E876" s="77"/>
      <c r="F876" s="77"/>
      <c r="G876" s="77"/>
      <c r="H876" s="77"/>
      <c r="I876" s="77"/>
      <c r="J876" s="77"/>
    </row>
    <row r="877">
      <c r="A877" s="77"/>
      <c r="B877" s="77"/>
      <c r="C877" s="77"/>
      <c r="D877" s="77"/>
      <c r="E877" s="77"/>
      <c r="F877" s="77"/>
      <c r="G877" s="77"/>
      <c r="H877" s="77"/>
      <c r="I877" s="77"/>
      <c r="J877" s="77"/>
    </row>
    <row r="878">
      <c r="A878" s="77"/>
      <c r="B878" s="77"/>
      <c r="C878" s="77"/>
      <c r="D878" s="77"/>
      <c r="E878" s="77"/>
      <c r="F878" s="77"/>
      <c r="G878" s="77"/>
      <c r="H878" s="77"/>
      <c r="I878" s="77"/>
      <c r="J878" s="77"/>
    </row>
    <row r="879">
      <c r="A879" s="77"/>
      <c r="B879" s="77"/>
      <c r="C879" s="77"/>
      <c r="D879" s="77"/>
      <c r="E879" s="77"/>
      <c r="F879" s="77"/>
      <c r="G879" s="77"/>
      <c r="H879" s="77"/>
      <c r="I879" s="77"/>
      <c r="J879" s="77"/>
    </row>
    <row r="880">
      <c r="A880" s="77"/>
      <c r="B880" s="77"/>
      <c r="C880" s="77"/>
      <c r="D880" s="77"/>
      <c r="E880" s="77"/>
      <c r="F880" s="77"/>
      <c r="G880" s="77"/>
      <c r="H880" s="77"/>
      <c r="I880" s="77"/>
      <c r="J880" s="77"/>
    </row>
    <row r="881">
      <c r="A881" s="77"/>
      <c r="B881" s="77"/>
      <c r="C881" s="77"/>
      <c r="D881" s="77"/>
      <c r="E881" s="77"/>
      <c r="F881" s="77"/>
      <c r="G881" s="77"/>
      <c r="H881" s="77"/>
      <c r="I881" s="77"/>
      <c r="J881" s="77"/>
    </row>
    <row r="882">
      <c r="A882" s="77"/>
      <c r="B882" s="77"/>
      <c r="C882" s="77"/>
      <c r="D882" s="77"/>
      <c r="E882" s="77"/>
      <c r="F882" s="77"/>
      <c r="G882" s="77"/>
      <c r="H882" s="77"/>
      <c r="I882" s="77"/>
      <c r="J882" s="77"/>
    </row>
    <row r="883">
      <c r="A883" s="77"/>
      <c r="B883" s="77"/>
      <c r="C883" s="77"/>
      <c r="D883" s="77"/>
      <c r="E883" s="77"/>
      <c r="F883" s="77"/>
      <c r="G883" s="77"/>
      <c r="H883" s="77"/>
      <c r="I883" s="77"/>
      <c r="J883" s="77"/>
    </row>
    <row r="884">
      <c r="A884" s="77"/>
      <c r="B884" s="77"/>
      <c r="C884" s="77"/>
      <c r="D884" s="77"/>
      <c r="E884" s="77"/>
      <c r="F884" s="77"/>
      <c r="G884" s="77"/>
      <c r="H884" s="77"/>
      <c r="I884" s="77"/>
      <c r="J884" s="77"/>
    </row>
    <row r="885">
      <c r="A885" s="77"/>
      <c r="B885" s="77"/>
      <c r="C885" s="77"/>
      <c r="D885" s="77"/>
      <c r="E885" s="77"/>
      <c r="F885" s="77"/>
      <c r="G885" s="77"/>
      <c r="H885" s="77"/>
      <c r="I885" s="77"/>
      <c r="J885" s="77"/>
    </row>
    <row r="886">
      <c r="A886" s="77"/>
      <c r="B886" s="77"/>
      <c r="C886" s="77"/>
      <c r="D886" s="77"/>
      <c r="E886" s="77"/>
      <c r="F886" s="77"/>
      <c r="G886" s="77"/>
      <c r="H886" s="77"/>
      <c r="I886" s="77"/>
      <c r="J886" s="77"/>
    </row>
    <row r="887">
      <c r="A887" s="77"/>
      <c r="B887" s="77"/>
      <c r="C887" s="77"/>
      <c r="D887" s="77"/>
      <c r="E887" s="77"/>
      <c r="F887" s="77"/>
      <c r="G887" s="77"/>
      <c r="H887" s="77"/>
      <c r="I887" s="77"/>
      <c r="J887" s="77"/>
    </row>
    <row r="888">
      <c r="A888" s="77"/>
      <c r="B888" s="77"/>
      <c r="C888" s="77"/>
      <c r="D888" s="77"/>
      <c r="E888" s="77"/>
      <c r="F888" s="77"/>
      <c r="G888" s="77"/>
      <c r="H888" s="77"/>
      <c r="I888" s="77"/>
      <c r="J888" s="77"/>
    </row>
    <row r="889">
      <c r="A889" s="77"/>
      <c r="B889" s="77"/>
      <c r="C889" s="77"/>
      <c r="D889" s="77"/>
      <c r="E889" s="77"/>
      <c r="F889" s="77"/>
      <c r="G889" s="77"/>
      <c r="H889" s="77"/>
      <c r="I889" s="77"/>
      <c r="J889" s="77"/>
    </row>
    <row r="890">
      <c r="A890" s="77"/>
      <c r="B890" s="77"/>
      <c r="C890" s="77"/>
      <c r="D890" s="77"/>
      <c r="E890" s="77"/>
      <c r="F890" s="77"/>
      <c r="G890" s="77"/>
      <c r="H890" s="77"/>
      <c r="I890" s="77"/>
      <c r="J890" s="77"/>
    </row>
    <row r="891">
      <c r="A891" s="77"/>
      <c r="B891" s="77"/>
      <c r="C891" s="77"/>
      <c r="D891" s="77"/>
      <c r="E891" s="77"/>
      <c r="F891" s="77"/>
      <c r="G891" s="77"/>
      <c r="H891" s="77"/>
      <c r="I891" s="77"/>
      <c r="J891" s="77"/>
    </row>
    <row r="892">
      <c r="A892" s="77"/>
      <c r="B892" s="77"/>
      <c r="C892" s="77"/>
      <c r="D892" s="77"/>
      <c r="E892" s="77"/>
      <c r="F892" s="77"/>
      <c r="G892" s="77"/>
      <c r="H892" s="77"/>
      <c r="I892" s="77"/>
      <c r="J892" s="77"/>
    </row>
    <row r="893">
      <c r="A893" s="77"/>
      <c r="B893" s="77"/>
      <c r="C893" s="77"/>
      <c r="D893" s="77"/>
      <c r="E893" s="77"/>
      <c r="F893" s="77"/>
      <c r="G893" s="77"/>
      <c r="H893" s="77"/>
      <c r="I893" s="77"/>
      <c r="J893" s="77"/>
    </row>
    <row r="894">
      <c r="A894" s="77"/>
      <c r="B894" s="77"/>
      <c r="C894" s="77"/>
      <c r="D894" s="77"/>
      <c r="E894" s="77"/>
      <c r="F894" s="77"/>
      <c r="G894" s="77"/>
      <c r="H894" s="77"/>
      <c r="I894" s="77"/>
      <c r="J894" s="77"/>
    </row>
    <row r="895">
      <c r="A895" s="77"/>
      <c r="B895" s="77"/>
      <c r="C895" s="77"/>
      <c r="D895" s="77"/>
      <c r="E895" s="77"/>
      <c r="F895" s="77"/>
      <c r="G895" s="77"/>
      <c r="H895" s="77"/>
      <c r="I895" s="77"/>
      <c r="J895" s="77"/>
    </row>
    <row r="896">
      <c r="A896" s="77"/>
      <c r="B896" s="77"/>
      <c r="C896" s="77"/>
      <c r="D896" s="77"/>
      <c r="E896" s="77"/>
      <c r="F896" s="77"/>
      <c r="G896" s="77"/>
      <c r="H896" s="77"/>
      <c r="I896" s="77"/>
      <c r="J896" s="77"/>
    </row>
    <row r="897">
      <c r="A897" s="77"/>
      <c r="B897" s="77"/>
      <c r="C897" s="77"/>
      <c r="D897" s="77"/>
      <c r="E897" s="77"/>
      <c r="F897" s="77"/>
      <c r="G897" s="77"/>
      <c r="H897" s="77"/>
      <c r="I897" s="77"/>
      <c r="J897" s="77"/>
    </row>
    <row r="898">
      <c r="A898" s="77"/>
      <c r="B898" s="77"/>
      <c r="C898" s="77"/>
      <c r="D898" s="77"/>
      <c r="E898" s="77"/>
      <c r="F898" s="77"/>
      <c r="G898" s="77"/>
      <c r="H898" s="77"/>
      <c r="I898" s="77"/>
      <c r="J898" s="77"/>
    </row>
    <row r="899">
      <c r="A899" s="77"/>
      <c r="B899" s="77"/>
      <c r="C899" s="77"/>
      <c r="D899" s="77"/>
      <c r="E899" s="77"/>
      <c r="F899" s="77"/>
      <c r="G899" s="77"/>
      <c r="H899" s="77"/>
      <c r="I899" s="77"/>
      <c r="J899" s="77"/>
    </row>
    <row r="900">
      <c r="A900" s="77"/>
      <c r="B900" s="77"/>
      <c r="C900" s="77"/>
      <c r="D900" s="77"/>
      <c r="E900" s="77"/>
      <c r="F900" s="77"/>
      <c r="G900" s="77"/>
      <c r="H900" s="77"/>
      <c r="I900" s="77"/>
      <c r="J900" s="77"/>
    </row>
    <row r="901">
      <c r="A901" s="77"/>
      <c r="B901" s="77"/>
      <c r="C901" s="77"/>
      <c r="D901" s="77"/>
      <c r="E901" s="77"/>
      <c r="F901" s="77"/>
      <c r="G901" s="77"/>
      <c r="H901" s="77"/>
      <c r="I901" s="77"/>
      <c r="J901" s="77"/>
    </row>
    <row r="902">
      <c r="A902" s="77"/>
      <c r="B902" s="77"/>
      <c r="C902" s="77"/>
      <c r="D902" s="77"/>
      <c r="E902" s="77"/>
      <c r="F902" s="77"/>
      <c r="G902" s="77"/>
      <c r="H902" s="77"/>
      <c r="I902" s="77"/>
      <c r="J902" s="77"/>
    </row>
    <row r="903">
      <c r="A903" s="77"/>
      <c r="B903" s="77"/>
      <c r="C903" s="77"/>
      <c r="D903" s="77"/>
      <c r="E903" s="77"/>
      <c r="F903" s="77"/>
      <c r="G903" s="77"/>
      <c r="H903" s="77"/>
      <c r="I903" s="77"/>
      <c r="J903" s="77"/>
    </row>
    <row r="904">
      <c r="A904" s="77"/>
      <c r="B904" s="77"/>
      <c r="C904" s="77"/>
      <c r="D904" s="77"/>
      <c r="E904" s="77"/>
      <c r="F904" s="77"/>
      <c r="G904" s="77"/>
      <c r="H904" s="77"/>
      <c r="I904" s="77"/>
      <c r="J904" s="77"/>
    </row>
    <row r="905">
      <c r="A905" s="77"/>
      <c r="B905" s="77"/>
      <c r="C905" s="77"/>
      <c r="D905" s="77"/>
      <c r="E905" s="77"/>
      <c r="F905" s="77"/>
      <c r="G905" s="77"/>
      <c r="H905" s="77"/>
      <c r="I905" s="77"/>
      <c r="J905" s="77"/>
    </row>
    <row r="906">
      <c r="A906" s="77"/>
      <c r="B906" s="77"/>
      <c r="C906" s="77"/>
      <c r="D906" s="77"/>
      <c r="E906" s="77"/>
      <c r="F906" s="77"/>
      <c r="G906" s="77"/>
      <c r="H906" s="77"/>
      <c r="I906" s="77"/>
      <c r="J906" s="77"/>
    </row>
    <row r="907">
      <c r="A907" s="77"/>
      <c r="B907" s="77"/>
      <c r="C907" s="77"/>
      <c r="D907" s="77"/>
      <c r="E907" s="77"/>
      <c r="F907" s="77"/>
      <c r="G907" s="77"/>
      <c r="H907" s="77"/>
      <c r="I907" s="77"/>
      <c r="J907" s="77"/>
    </row>
    <row r="908">
      <c r="A908" s="77"/>
      <c r="B908" s="77"/>
      <c r="C908" s="77"/>
      <c r="D908" s="77"/>
      <c r="E908" s="77"/>
      <c r="F908" s="77"/>
      <c r="G908" s="77"/>
      <c r="H908" s="77"/>
      <c r="I908" s="77"/>
      <c r="J908" s="77"/>
    </row>
    <row r="909">
      <c r="A909" s="77"/>
      <c r="B909" s="77"/>
      <c r="C909" s="77"/>
      <c r="D909" s="77"/>
      <c r="E909" s="77"/>
      <c r="F909" s="77"/>
      <c r="G909" s="77"/>
      <c r="H909" s="77"/>
      <c r="I909" s="77"/>
      <c r="J909" s="77"/>
    </row>
    <row r="910">
      <c r="A910" s="77"/>
      <c r="B910" s="77"/>
      <c r="C910" s="77"/>
      <c r="D910" s="77"/>
      <c r="E910" s="77"/>
      <c r="F910" s="77"/>
      <c r="G910" s="77"/>
      <c r="H910" s="77"/>
      <c r="I910" s="77"/>
      <c r="J910" s="77"/>
    </row>
    <row r="911">
      <c r="A911" s="77"/>
      <c r="B911" s="77"/>
      <c r="C911" s="77"/>
      <c r="D911" s="77"/>
      <c r="E911" s="77"/>
      <c r="F911" s="77"/>
      <c r="G911" s="77"/>
      <c r="H911" s="77"/>
      <c r="I911" s="77"/>
      <c r="J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</row>
  </sheetData>
  <mergeCells count="53">
    <mergeCell ref="A23:A25"/>
    <mergeCell ref="B23:B25"/>
    <mergeCell ref="C23:C25"/>
    <mergeCell ref="I23:I25"/>
    <mergeCell ref="B27:B28"/>
    <mergeCell ref="C27:C28"/>
    <mergeCell ref="I27:I28"/>
    <mergeCell ref="A27:A28"/>
    <mergeCell ref="B29:B31"/>
    <mergeCell ref="C29:C31"/>
    <mergeCell ref="D29:D31"/>
    <mergeCell ref="E29:E31"/>
    <mergeCell ref="F29:F31"/>
    <mergeCell ref="I29:I31"/>
    <mergeCell ref="D7:D8"/>
    <mergeCell ref="E7:E8"/>
    <mergeCell ref="F7:F8"/>
    <mergeCell ref="G7:G8"/>
    <mergeCell ref="G13:G15"/>
    <mergeCell ref="H17:H18"/>
    <mergeCell ref="H7:H8"/>
    <mergeCell ref="I7:I8"/>
    <mergeCell ref="A1:I1"/>
    <mergeCell ref="A4:A5"/>
    <mergeCell ref="B4:B5"/>
    <mergeCell ref="C4:C5"/>
    <mergeCell ref="G4:G5"/>
    <mergeCell ref="I4:I5"/>
    <mergeCell ref="A7:A8"/>
    <mergeCell ref="B7:B8"/>
    <mergeCell ref="C7:C8"/>
    <mergeCell ref="A13:A15"/>
    <mergeCell ref="B13:B15"/>
    <mergeCell ref="C13:C15"/>
    <mergeCell ref="A17:A18"/>
    <mergeCell ref="B17:B18"/>
    <mergeCell ref="G23:G25"/>
    <mergeCell ref="G27:G28"/>
    <mergeCell ref="G29:G31"/>
    <mergeCell ref="G34:G35"/>
    <mergeCell ref="I34:I35"/>
    <mergeCell ref="G36:G37"/>
    <mergeCell ref="I36:I37"/>
    <mergeCell ref="I38:I39"/>
    <mergeCell ref="A38:A39"/>
    <mergeCell ref="B38:B39"/>
    <mergeCell ref="A29:A31"/>
    <mergeCell ref="A34:A35"/>
    <mergeCell ref="B34:B35"/>
    <mergeCell ref="C34:C35"/>
    <mergeCell ref="A36:A37"/>
    <mergeCell ref="B36:B37"/>
    <mergeCell ref="C36:C37"/>
  </mergeCells>
  <drawing r:id="rId1"/>
</worksheet>
</file>